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omments1.xml" ContentType="application/vnd.openxmlformats-officedocument.spreadsheetml.comments+xml"/>
  <Override PartName="/xl/drawings/drawing5.xml" ContentType="application/vnd.openxmlformats-officedocument.drawing+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drawings/drawing6.xml" ContentType="application/vnd.openxmlformats-officedocument.drawing+xml"/>
  <Override PartName="/xl/comments2.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drawings/drawing9.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customXml/itemProps5.xml" ContentType="application/vnd.openxmlformats-officedocument.customXmlProperties+xml"/>
  <Override PartName="/customXml/itemProps6.xml" ContentType="application/vnd.openxmlformats-officedocument.customXmlProperties+xml"/>
  <Override PartName="/customXml/itemProps7.xml" ContentType="application/vnd.openxmlformats-officedocument.customXmlProperties+xml"/>
  <Override PartName="/customXml/itemProps8.xml" ContentType="application/vnd.openxmlformats-officedocument.customXmlProperties+xml"/>
  <Override PartName="/customXml/itemProps9.xml" ContentType="application/vnd.openxmlformats-officedocument.customXmlProperties+xml"/>
  <Override PartName="/customXml/itemProps10.xml" ContentType="application/vnd.openxmlformats-officedocument.customXmlProperties+xml"/>
  <Override PartName="/customXml/itemProps11.xml" ContentType="application/vnd.openxmlformats-officedocument.customXmlProperties+xml"/>
  <Override PartName="/customXml/itemProps12.xml" ContentType="application/vnd.openxmlformats-officedocument.customXmlProperties+xml"/>
  <Override PartName="/customXml/itemProps13.xml" ContentType="application/vnd.openxmlformats-officedocument.customXmlProperties+xml"/>
  <Override PartName="/customXml/itemProps14.xml" ContentType="application/vnd.openxmlformats-officedocument.customXmlProperties+xml"/>
  <Override PartName="/customXml/itemProps15.xml" ContentType="application/vnd.openxmlformats-officedocument.customXmlProperties+xml"/>
  <Override PartName="/customXml/itemProps16.xml" ContentType="application/vnd.openxmlformats-officedocument.customXmlProperties+xml"/>
  <Override PartName="/customXml/itemProps17.xml" ContentType="application/vnd.openxmlformats-officedocument.customXmlProperties+xml"/>
  <Override PartName="/customXml/itemProps18.xml" ContentType="application/vnd.openxmlformats-officedocument.customXmlProperties+xml"/>
  <Override PartName="/customXml/itemProps19.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codeName="ThisWorkbook" hidePivotFieldList="1"/>
  <mc:AlternateContent xmlns:mc="http://schemas.openxmlformats.org/markup-compatibility/2006">
    <mc:Choice Requires="x15">
      <x15ac:absPath xmlns:x15ac="http://schemas.microsoft.com/office/spreadsheetml/2010/11/ac" url="https://energir.sharepoint.com/sites/APPR-Equipe-Developpement-offre-de-programmes-PE208-PE218-PE219-Implantation/Documents partages/PE208 - PE218 - PE219 - Implantation/Travaux 2025 (PRI + ajout biomasse + ajout mesures formulaire)/Ajout nombre mesure formulaire/"/>
    </mc:Choice>
  </mc:AlternateContent>
  <xr:revisionPtr revIDLastSave="1289" documentId="13_ncr:1_{E928619F-9DA4-4B29-AB9C-B51BB1216383}" xr6:coauthVersionLast="47" xr6:coauthVersionMax="47" xr10:uidLastSave="{A605DC82-45DC-4574-93A9-87F1CB6735B3}"/>
  <workbookProtection workbookAlgorithmName="SHA-512" workbookHashValue="F99TSuiAbnzHxLJLtbnIAhyD+SkELPHP3sC+MDCkNpPTmh9gtCOmfl1SUOB0n8CFBBQ2k9vSD5iwThVsVAsHuQ==" workbookSaltValue="x3XfhwbEel4Qxb4tZYRYMQ==" workbookSpinCount="100000" lockStructure="1"/>
  <bookViews>
    <workbookView xWindow="-28920" yWindow="-2160" windowWidth="29040" windowHeight="15720" xr2:uid="{20D1F91F-3573-4D51-9242-AC7726936AA6}"/>
  </bookViews>
  <sheets>
    <sheet name="0.Étapes" sheetId="50" r:id="rId1"/>
    <sheet name="1.Demande d'admissibilité" sheetId="51" r:id="rId2"/>
    <sheet name="2.Rapport détaillé des coûts" sheetId="52" r:id="rId3"/>
    <sheet name="3.Sommaire des mesures" sheetId="53" r:id="rId4"/>
    <sheet name="4.Demande versement" sheetId="22" r:id="rId5"/>
    <sheet name="Annexe 1 - Gabarit de facture" sheetId="56" r:id="rId6"/>
    <sheet name="Annexe 2 - Plan de suivi" sheetId="63" r:id="rId7"/>
    <sheet name="Annexe 3 - Rapport de suivi" sheetId="60" r:id="rId8"/>
    <sheet name="Y.Menus déroulants" sheetId="20" state="hidden" r:id="rId9"/>
  </sheets>
  <definedNames>
    <definedName name="_xlnm._FilterDatabase" localSheetId="3" hidden="1">'3.Sommaire des mesures'!#REF!</definedName>
    <definedName name="_xlnm._FilterDatabase" localSheetId="6" hidden="1">'Annexe 2 - Plan de suivi'!#REF!</definedName>
    <definedName name="_xlnm._FilterDatabase" localSheetId="7" hidden="1">'Annexe 3 - Rapport de suivi'!#REF!</definedName>
    <definedName name="_xlcn.WorksheetConnection_PE207PE208_Formulaire_Etude_Implantation_FR_20211115_macro_v2.xlsmTableau11" hidden="1">Tableau1</definedName>
    <definedName name="_xlnm.Criteria" localSheetId="3">'3.Sommaire des mesures'!#REF!</definedName>
    <definedName name="_xlnm.Criteria" localSheetId="6">'Annexe 2 - Plan de suivi'!#REF!</definedName>
    <definedName name="_xlnm.Criteria" localSheetId="7">'Annexe 3 - Rapport de suivi'!#REF!</definedName>
    <definedName name="DATES">#REF!</definedName>
    <definedName name="Devise_Ang">#REF!</definedName>
    <definedName name="Devise_Fr">#REF!</definedName>
    <definedName name="Implantation">#REF!</definedName>
    <definedName name="_xlnm.Print_Titles" localSheetId="1">'1.Demande d''admissibilité'!$1:$6</definedName>
    <definedName name="Imputation" localSheetId="5">'Annexe 1 - Gabarit de facture'!$B$75:$N$76</definedName>
    <definedName name="Imputation">#REF!</definedName>
    <definedName name="Nature_comptable">#REF!</definedName>
    <definedName name="TAXES">#REF!</definedName>
    <definedName name="TAXES_Anglais">#REF!</definedName>
    <definedName name="TAXES_FR">#REF!</definedName>
    <definedName name="TPS" localSheetId="5">'Annexe 1 - Gabarit de facture'!$M$48</definedName>
    <definedName name="TPS">#REF!</definedName>
    <definedName name="TVQ" localSheetId="5">'Annexe 1 - Gabarit de facture'!$M$49</definedName>
    <definedName name="TVQ">#REF!</definedName>
    <definedName name="TYPE">#REF!</definedName>
    <definedName name="Usage">#REF!</definedName>
    <definedName name="_xlnm.Print_Area" localSheetId="1">'1.Demande d''admissibilité'!$A$1:$S$142</definedName>
    <definedName name="_xlnm.Print_Area" localSheetId="4">'4.Demande versement'!$A$1:$N$77</definedName>
    <definedName name="_xlnm.Print_Area" localSheetId="5">'Annexe 1 - Gabarit de facture'!$A$2:$O$53</definedName>
  </definedNames>
  <calcPr calcId="191028"/>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Tableau1" name="Tableau1" connection="WorksheetConnection_PE207-PE208_Formulaire_Etude_Implantation_FR_2021-11-15_macro_v2.xlsm!Tableau1"/>
        </x15:modelTables>
      </x15:dataModel>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25" i="53" l="1"/>
  <c r="Q125" i="53"/>
  <c r="R125" i="53"/>
  <c r="S125" i="53"/>
  <c r="T125" i="53"/>
  <c r="U125" i="53"/>
  <c r="V125" i="53"/>
  <c r="W125" i="53"/>
  <c r="X125" i="53"/>
  <c r="O125" i="53"/>
  <c r="E125" i="53"/>
  <c r="F125" i="53"/>
  <c r="G125" i="53"/>
  <c r="H125" i="53"/>
  <c r="I125" i="53"/>
  <c r="J125" i="53"/>
  <c r="K125" i="53"/>
  <c r="L125" i="53"/>
  <c r="M125" i="53"/>
  <c r="D125" i="53"/>
  <c r="C31" i="53"/>
  <c r="D111" i="53" l="1"/>
  <c r="X130" i="53"/>
  <c r="W130" i="53"/>
  <c r="V130" i="53"/>
  <c r="U130" i="53"/>
  <c r="T130" i="53"/>
  <c r="S130" i="53"/>
  <c r="R130" i="53"/>
  <c r="Q130" i="53"/>
  <c r="P130" i="53"/>
  <c r="O130" i="53"/>
  <c r="X129" i="53"/>
  <c r="W129" i="53"/>
  <c r="V129" i="53"/>
  <c r="U129" i="53"/>
  <c r="T129" i="53"/>
  <c r="S129" i="53"/>
  <c r="R129" i="53"/>
  <c r="Q129" i="53"/>
  <c r="P129" i="53"/>
  <c r="O129" i="53"/>
  <c r="M129" i="53"/>
  <c r="L129" i="53"/>
  <c r="M130" i="53"/>
  <c r="D129" i="53"/>
  <c r="L130" i="53"/>
  <c r="J15" i="52"/>
  <c r="I74" i="53"/>
  <c r="E74" i="53"/>
  <c r="C73" i="53"/>
  <c r="C72" i="53"/>
  <c r="C71" i="53"/>
  <c r="C70" i="53"/>
  <c r="C69" i="53"/>
  <c r="C68" i="53"/>
  <c r="C67" i="53"/>
  <c r="C66" i="53"/>
  <c r="C65" i="53"/>
  <c r="C64" i="53"/>
  <c r="C63" i="53"/>
  <c r="C62" i="53"/>
  <c r="C61" i="53"/>
  <c r="C60" i="53"/>
  <c r="C59" i="53"/>
  <c r="C58" i="53"/>
  <c r="C57" i="53"/>
  <c r="C56" i="53"/>
  <c r="C55" i="53"/>
  <c r="C54" i="53"/>
  <c r="I50" i="53"/>
  <c r="E50" i="53"/>
  <c r="C40" i="53"/>
  <c r="C39" i="53"/>
  <c r="C38" i="53"/>
  <c r="C37" i="53"/>
  <c r="C36" i="53"/>
  <c r="C35" i="53"/>
  <c r="C34" i="53"/>
  <c r="C33" i="53"/>
  <c r="C32" i="53"/>
  <c r="C30" i="53"/>
  <c r="C49" i="53"/>
  <c r="C48" i="53"/>
  <c r="C47" i="53"/>
  <c r="C46" i="53"/>
  <c r="C45" i="53"/>
  <c r="C44" i="53"/>
  <c r="C43" i="53"/>
  <c r="C42" i="53"/>
  <c r="C41" i="53"/>
  <c r="C11" i="52" l="1"/>
  <c r="I174" i="52" l="1"/>
  <c r="I22" i="52"/>
  <c r="J173" i="52"/>
  <c r="J172" i="52"/>
  <c r="J171" i="52"/>
  <c r="J170" i="52"/>
  <c r="J169" i="52"/>
  <c r="J168" i="52"/>
  <c r="J167" i="52"/>
  <c r="I166" i="52"/>
  <c r="J165" i="52"/>
  <c r="J164" i="52"/>
  <c r="J163" i="52"/>
  <c r="J162" i="52"/>
  <c r="J161" i="52"/>
  <c r="J160" i="52"/>
  <c r="J159" i="52"/>
  <c r="I158" i="52"/>
  <c r="J157" i="52"/>
  <c r="J156" i="52"/>
  <c r="J155" i="52"/>
  <c r="J154" i="52"/>
  <c r="J153" i="52"/>
  <c r="J152" i="52"/>
  <c r="J151" i="52"/>
  <c r="I150" i="52"/>
  <c r="J149" i="52"/>
  <c r="J148" i="52"/>
  <c r="J147" i="52"/>
  <c r="J146" i="52"/>
  <c r="J145" i="52"/>
  <c r="J144" i="52"/>
  <c r="J143" i="52"/>
  <c r="I142" i="52"/>
  <c r="J141" i="52"/>
  <c r="J140" i="52"/>
  <c r="J139" i="52"/>
  <c r="J138" i="52"/>
  <c r="J137" i="52"/>
  <c r="J136" i="52"/>
  <c r="J135" i="52"/>
  <c r="I134" i="52"/>
  <c r="J133" i="52"/>
  <c r="J132" i="52"/>
  <c r="J131" i="52"/>
  <c r="J130" i="52"/>
  <c r="J129" i="52"/>
  <c r="J128" i="52"/>
  <c r="J127" i="52"/>
  <c r="I126" i="52"/>
  <c r="J125" i="52"/>
  <c r="J124" i="52"/>
  <c r="J123" i="52"/>
  <c r="J122" i="52"/>
  <c r="J121" i="52"/>
  <c r="J120" i="52"/>
  <c r="J119" i="52"/>
  <c r="I118" i="52"/>
  <c r="J117" i="52"/>
  <c r="J116" i="52"/>
  <c r="J115" i="52"/>
  <c r="J114" i="52"/>
  <c r="J113" i="52"/>
  <c r="J112" i="52"/>
  <c r="J111" i="52"/>
  <c r="I110" i="52"/>
  <c r="J109" i="52"/>
  <c r="J108" i="52"/>
  <c r="J107" i="52"/>
  <c r="J106" i="52"/>
  <c r="J105" i="52"/>
  <c r="J104" i="52"/>
  <c r="J103" i="52"/>
  <c r="I102" i="52"/>
  <c r="J101" i="52"/>
  <c r="J100" i="52"/>
  <c r="J99" i="52"/>
  <c r="J98" i="52"/>
  <c r="J97" i="52"/>
  <c r="J96" i="52"/>
  <c r="J95" i="52"/>
  <c r="I94" i="52"/>
  <c r="J93" i="52"/>
  <c r="J92" i="52"/>
  <c r="J91" i="52"/>
  <c r="J90" i="52"/>
  <c r="J89" i="52"/>
  <c r="J88" i="52"/>
  <c r="J87" i="52"/>
  <c r="I86" i="52"/>
  <c r="J85" i="52"/>
  <c r="J84" i="52"/>
  <c r="J83" i="52"/>
  <c r="J82" i="52"/>
  <c r="J81" i="52"/>
  <c r="J80" i="52"/>
  <c r="J79" i="52"/>
  <c r="J16" i="52" l="1"/>
  <c r="J17" i="52"/>
  <c r="J18" i="52"/>
  <c r="J19" i="52"/>
  <c r="J20" i="52"/>
  <c r="J21" i="52"/>
  <c r="J23" i="52"/>
  <c r="J24" i="52"/>
  <c r="J25" i="52"/>
  <c r="J26" i="52"/>
  <c r="J27" i="52"/>
  <c r="J28" i="52"/>
  <c r="J29" i="52"/>
  <c r="J31" i="52"/>
  <c r="J32" i="52"/>
  <c r="J33" i="52"/>
  <c r="J34" i="52"/>
  <c r="J35" i="52"/>
  <c r="J36" i="52"/>
  <c r="J37" i="52"/>
  <c r="J39" i="52"/>
  <c r="J40" i="52"/>
  <c r="J41" i="52"/>
  <c r="J42" i="52"/>
  <c r="J43" i="52"/>
  <c r="J44" i="52"/>
  <c r="J45" i="52"/>
  <c r="J47" i="52"/>
  <c r="J48" i="52"/>
  <c r="J49" i="52"/>
  <c r="J50" i="52"/>
  <c r="J51" i="52"/>
  <c r="J52" i="52"/>
  <c r="J53" i="52"/>
  <c r="J55" i="52"/>
  <c r="J56" i="52"/>
  <c r="J57" i="52"/>
  <c r="J58" i="52"/>
  <c r="J59" i="52"/>
  <c r="J60" i="52"/>
  <c r="J61" i="52"/>
  <c r="J63" i="52"/>
  <c r="J64" i="52"/>
  <c r="J65" i="52"/>
  <c r="J66" i="52"/>
  <c r="J67" i="52"/>
  <c r="J68" i="52"/>
  <c r="J69" i="52"/>
  <c r="J71" i="52"/>
  <c r="J72" i="52"/>
  <c r="J73" i="52"/>
  <c r="J74" i="52"/>
  <c r="J75" i="52"/>
  <c r="J76" i="52"/>
  <c r="J77" i="52"/>
  <c r="I78" i="52"/>
  <c r="I70" i="52"/>
  <c r="I62" i="52"/>
  <c r="I54" i="52"/>
  <c r="I46" i="52"/>
  <c r="I38" i="52"/>
  <c r="I30" i="52"/>
  <c r="E174" i="52"/>
  <c r="D174" i="52"/>
  <c r="J174" i="52" s="1"/>
  <c r="G73" i="53" s="1"/>
  <c r="F173" i="52"/>
  <c r="F172" i="52"/>
  <c r="F171" i="52"/>
  <c r="F170" i="52"/>
  <c r="F169" i="52"/>
  <c r="F168" i="52"/>
  <c r="F167" i="52"/>
  <c r="E166" i="52"/>
  <c r="D166" i="52"/>
  <c r="J166" i="52" s="1"/>
  <c r="G72" i="53" s="1"/>
  <c r="F165" i="52"/>
  <c r="F164" i="52"/>
  <c r="F163" i="52"/>
  <c r="F162" i="52"/>
  <c r="F161" i="52"/>
  <c r="F160" i="52"/>
  <c r="F159" i="52"/>
  <c r="E158" i="52"/>
  <c r="D158" i="52"/>
  <c r="J158" i="52" s="1"/>
  <c r="G71" i="53" s="1"/>
  <c r="F157" i="52"/>
  <c r="F156" i="52"/>
  <c r="F155" i="52"/>
  <c r="F154" i="52"/>
  <c r="F153" i="52"/>
  <c r="F152" i="52"/>
  <c r="F151" i="52"/>
  <c r="E150" i="52"/>
  <c r="D150" i="52"/>
  <c r="J150" i="52" s="1"/>
  <c r="G70" i="53" s="1"/>
  <c r="F149" i="52"/>
  <c r="F148" i="52"/>
  <c r="F147" i="52"/>
  <c r="F146" i="52"/>
  <c r="F145" i="52"/>
  <c r="F144" i="52"/>
  <c r="F143" i="52"/>
  <c r="E142" i="52"/>
  <c r="D142" i="52"/>
  <c r="J142" i="52" s="1"/>
  <c r="G69" i="53" s="1"/>
  <c r="F141" i="52"/>
  <c r="F140" i="52"/>
  <c r="F139" i="52"/>
  <c r="F138" i="52"/>
  <c r="F137" i="52"/>
  <c r="F136" i="52"/>
  <c r="F135" i="52"/>
  <c r="E134" i="52"/>
  <c r="D134" i="52"/>
  <c r="J134" i="52" s="1"/>
  <c r="G68" i="53" s="1"/>
  <c r="F133" i="52"/>
  <c r="F132" i="52"/>
  <c r="F131" i="52"/>
  <c r="F130" i="52"/>
  <c r="F129" i="52"/>
  <c r="F128" i="52"/>
  <c r="F127" i="52"/>
  <c r="E126" i="52"/>
  <c r="D126" i="52"/>
  <c r="J126" i="52" s="1"/>
  <c r="G67" i="53" s="1"/>
  <c r="F125" i="52"/>
  <c r="F124" i="52"/>
  <c r="F123" i="52"/>
  <c r="F122" i="52"/>
  <c r="F121" i="52"/>
  <c r="F120" i="52"/>
  <c r="F119" i="52"/>
  <c r="E118" i="52"/>
  <c r="D118" i="52"/>
  <c r="J118" i="52" s="1"/>
  <c r="G66" i="53" s="1"/>
  <c r="F117" i="52"/>
  <c r="F116" i="52"/>
  <c r="F115" i="52"/>
  <c r="F114" i="52"/>
  <c r="F113" i="52"/>
  <c r="F112" i="52"/>
  <c r="F111" i="52"/>
  <c r="E110" i="52"/>
  <c r="D110" i="52"/>
  <c r="J110" i="52" s="1"/>
  <c r="G65" i="53" s="1"/>
  <c r="F109" i="52"/>
  <c r="F108" i="52"/>
  <c r="F107" i="52"/>
  <c r="F106" i="52"/>
  <c r="F105" i="52"/>
  <c r="F104" i="52"/>
  <c r="F103" i="52"/>
  <c r="E102" i="52"/>
  <c r="D102" i="52"/>
  <c r="J102" i="52" s="1"/>
  <c r="G64" i="53" s="1"/>
  <c r="F101" i="52"/>
  <c r="F100" i="52"/>
  <c r="F99" i="52"/>
  <c r="F98" i="52"/>
  <c r="F97" i="52"/>
  <c r="F96" i="52"/>
  <c r="F95" i="52"/>
  <c r="E94" i="52"/>
  <c r="D94" i="52"/>
  <c r="J94" i="52" s="1"/>
  <c r="G63" i="53" s="1"/>
  <c r="F93" i="52"/>
  <c r="F92" i="52"/>
  <c r="F91" i="52"/>
  <c r="F90" i="52"/>
  <c r="F89" i="52"/>
  <c r="F88" i="52"/>
  <c r="F87" i="52"/>
  <c r="E86" i="52"/>
  <c r="D86" i="52"/>
  <c r="J86" i="52" s="1"/>
  <c r="G62" i="53" s="1"/>
  <c r="F85" i="52"/>
  <c r="F84" i="52"/>
  <c r="F83" i="52"/>
  <c r="F82" i="52"/>
  <c r="F81" i="52"/>
  <c r="F80" i="52"/>
  <c r="F79" i="52"/>
  <c r="E78" i="52"/>
  <c r="D78" i="52"/>
  <c r="F77" i="52"/>
  <c r="F76" i="52"/>
  <c r="F75" i="52"/>
  <c r="F74" i="52"/>
  <c r="F73" i="52"/>
  <c r="F72" i="52"/>
  <c r="F71" i="52"/>
  <c r="E70" i="52"/>
  <c r="D70" i="52"/>
  <c r="F69" i="52"/>
  <c r="F68" i="52"/>
  <c r="F67" i="52"/>
  <c r="F66" i="52"/>
  <c r="F65" i="52"/>
  <c r="F64" i="52"/>
  <c r="F63" i="52"/>
  <c r="E62" i="52"/>
  <c r="D62" i="52"/>
  <c r="F61" i="52"/>
  <c r="F60" i="52"/>
  <c r="F59" i="52"/>
  <c r="F58" i="52"/>
  <c r="F57" i="52"/>
  <c r="F56" i="52"/>
  <c r="F55" i="52"/>
  <c r="E54" i="52"/>
  <c r="D54" i="52"/>
  <c r="F53" i="52"/>
  <c r="F52" i="52"/>
  <c r="F51" i="52"/>
  <c r="F50" i="52"/>
  <c r="F49" i="52"/>
  <c r="F48" i="52"/>
  <c r="F47" i="52"/>
  <c r="E46" i="52"/>
  <c r="D46" i="52"/>
  <c r="F45" i="52"/>
  <c r="F44" i="52"/>
  <c r="F43" i="52"/>
  <c r="F42" i="52"/>
  <c r="F41" i="52"/>
  <c r="F40" i="52"/>
  <c r="F39" i="52"/>
  <c r="E38" i="52"/>
  <c r="D38" i="52"/>
  <c r="F37" i="52"/>
  <c r="F36" i="52"/>
  <c r="F35" i="52"/>
  <c r="F34" i="52"/>
  <c r="F33" i="52"/>
  <c r="F32" i="52"/>
  <c r="F31" i="52"/>
  <c r="E30" i="52"/>
  <c r="D30" i="52"/>
  <c r="F29" i="52"/>
  <c r="F28" i="52"/>
  <c r="F27" i="52"/>
  <c r="F26" i="52"/>
  <c r="F25" i="52"/>
  <c r="F24" i="52"/>
  <c r="F23" i="52"/>
  <c r="E22" i="52"/>
  <c r="D22" i="52"/>
  <c r="J22" i="52" s="1"/>
  <c r="G54" i="53" s="1"/>
  <c r="F21" i="52"/>
  <c r="F20" i="52"/>
  <c r="F19" i="52"/>
  <c r="F18" i="52"/>
  <c r="F17" i="52"/>
  <c r="F16" i="52"/>
  <c r="F15" i="52"/>
  <c r="H63" i="53" l="1"/>
  <c r="M123" i="53" s="1"/>
  <c r="M131" i="53"/>
  <c r="H62" i="53"/>
  <c r="L131" i="53"/>
  <c r="H64" i="53"/>
  <c r="O131" i="53"/>
  <c r="H69" i="53"/>
  <c r="T131" i="53"/>
  <c r="H66" i="53"/>
  <c r="Q131" i="53"/>
  <c r="H65" i="53"/>
  <c r="P131" i="53"/>
  <c r="H67" i="53"/>
  <c r="R131" i="53"/>
  <c r="H70" i="53"/>
  <c r="U131" i="53"/>
  <c r="H71" i="53"/>
  <c r="V131" i="53"/>
  <c r="H73" i="53"/>
  <c r="X131" i="53"/>
  <c r="H68" i="53"/>
  <c r="S131" i="53"/>
  <c r="H72" i="53"/>
  <c r="W131" i="53"/>
  <c r="J70" i="52"/>
  <c r="G60" i="53" s="1"/>
  <c r="H60" i="53" s="1"/>
  <c r="J78" i="52"/>
  <c r="G61" i="53" s="1"/>
  <c r="H61" i="53" s="1"/>
  <c r="K123" i="53" s="1"/>
  <c r="J30" i="52"/>
  <c r="G55" i="53" s="1"/>
  <c r="H55" i="53" s="1"/>
  <c r="I175" i="52"/>
  <c r="J38" i="52"/>
  <c r="G56" i="53" s="1"/>
  <c r="H56" i="53" s="1"/>
  <c r="J46" i="52"/>
  <c r="G57" i="53" s="1"/>
  <c r="H57" i="53" s="1"/>
  <c r="J54" i="52"/>
  <c r="G58" i="53" s="1"/>
  <c r="H58" i="53" s="1"/>
  <c r="H123" i="53" s="1"/>
  <c r="J62" i="52"/>
  <c r="G59" i="53" s="1"/>
  <c r="H59" i="53" s="1"/>
  <c r="D175" i="52"/>
  <c r="F54" i="52"/>
  <c r="G34" i="53" s="1"/>
  <c r="H34" i="53" s="1"/>
  <c r="F118" i="52"/>
  <c r="F30" i="52"/>
  <c r="G31" i="53" s="1"/>
  <c r="H31" i="53" s="1"/>
  <c r="F46" i="52"/>
  <c r="G33" i="53" s="1"/>
  <c r="H33" i="53" s="1"/>
  <c r="F110" i="52"/>
  <c r="F174" i="52"/>
  <c r="F62" i="52"/>
  <c r="G35" i="53" s="1"/>
  <c r="H35" i="53" s="1"/>
  <c r="F70" i="52"/>
  <c r="G36" i="53" s="1"/>
  <c r="H36" i="53" s="1"/>
  <c r="F126" i="52"/>
  <c r="F134" i="52"/>
  <c r="E175" i="52"/>
  <c r="F78" i="52"/>
  <c r="G37" i="53" s="1"/>
  <c r="H37" i="53" s="1"/>
  <c r="F142" i="52"/>
  <c r="F22" i="52"/>
  <c r="G30" i="53" s="1"/>
  <c r="H30" i="53" s="1"/>
  <c r="D123" i="53" s="1"/>
  <c r="F86" i="52"/>
  <c r="G38" i="53" s="1"/>
  <c r="H38" i="53" s="1"/>
  <c r="F150" i="52"/>
  <c r="F38" i="52"/>
  <c r="G32" i="53" s="1"/>
  <c r="H32" i="53" s="1"/>
  <c r="F94" i="52"/>
  <c r="G39" i="53" s="1"/>
  <c r="H39" i="53" s="1"/>
  <c r="F102" i="52"/>
  <c r="G40" i="53" s="1"/>
  <c r="H40" i="53" s="1"/>
  <c r="F158" i="52"/>
  <c r="F166" i="52"/>
  <c r="O123" i="53" l="1"/>
  <c r="Q123" i="53"/>
  <c r="L123" i="53"/>
  <c r="K124" i="53"/>
  <c r="M124" i="53"/>
  <c r="M91" i="53" s="1"/>
  <c r="O124" i="53"/>
  <c r="D100" i="53" s="1"/>
  <c r="Q124" i="53"/>
  <c r="F100" i="53" s="1"/>
  <c r="H54" i="53"/>
  <c r="G74" i="53"/>
  <c r="G49" i="53"/>
  <c r="H49" i="53" s="1"/>
  <c r="X123" i="53" s="1"/>
  <c r="G48" i="53"/>
  <c r="H48" i="53" s="1"/>
  <c r="W123" i="53" s="1"/>
  <c r="G47" i="53"/>
  <c r="H47" i="53" s="1"/>
  <c r="V123" i="53" s="1"/>
  <c r="G46" i="53"/>
  <c r="H46" i="53" s="1"/>
  <c r="U123" i="53" s="1"/>
  <c r="G45" i="53"/>
  <c r="H45" i="53" s="1"/>
  <c r="T123" i="53" s="1"/>
  <c r="G44" i="53"/>
  <c r="H44" i="53" s="1"/>
  <c r="S123" i="53" s="1"/>
  <c r="G43" i="53"/>
  <c r="H43" i="53" s="1"/>
  <c r="R123" i="53" s="1"/>
  <c r="G42" i="53"/>
  <c r="H42" i="53" s="1"/>
  <c r="G41" i="53"/>
  <c r="H41" i="53" s="1"/>
  <c r="P123" i="53" s="1"/>
  <c r="J175" i="52"/>
  <c r="F175" i="52"/>
  <c r="V124" i="53" l="1"/>
  <c r="K100" i="53" s="1"/>
  <c r="K101" i="53" s="1"/>
  <c r="K102" i="53" s="1"/>
  <c r="V132" i="53" s="1"/>
  <c r="V133" i="53" s="1"/>
  <c r="K103" i="53" s="1"/>
  <c r="V134" i="53" s="1"/>
  <c r="U124" i="53"/>
  <c r="J100" i="53" s="1"/>
  <c r="U126" i="53" s="1"/>
  <c r="P124" i="53"/>
  <c r="E100" i="53" s="1"/>
  <c r="P126" i="53" s="1"/>
  <c r="W124" i="53"/>
  <c r="L100" i="53" s="1"/>
  <c r="W127" i="53" s="1"/>
  <c r="X124" i="53"/>
  <c r="M100" i="53" s="1"/>
  <c r="S124" i="53"/>
  <c r="H100" i="53" s="1"/>
  <c r="H104" i="53" s="1"/>
  <c r="T124" i="53"/>
  <c r="I100" i="53" s="1"/>
  <c r="I104" i="53" s="1"/>
  <c r="L124" i="53"/>
  <c r="L91" i="53" s="1"/>
  <c r="L127" i="53" s="1"/>
  <c r="R124" i="53"/>
  <c r="G100" i="53" s="1"/>
  <c r="G104" i="53" s="1"/>
  <c r="D124" i="53"/>
  <c r="O126" i="53"/>
  <c r="D104" i="53"/>
  <c r="D101" i="53"/>
  <c r="D102" i="53" s="1"/>
  <c r="O132" i="53" s="1"/>
  <c r="O133" i="53" s="1"/>
  <c r="D103" i="53" s="1"/>
  <c r="O134" i="53" s="1"/>
  <c r="O127" i="53"/>
  <c r="M92" i="53"/>
  <c r="M93" i="53" s="1"/>
  <c r="M132" i="53" s="1"/>
  <c r="M133" i="53" s="1"/>
  <c r="M94" i="53" s="1"/>
  <c r="M134" i="53" s="1"/>
  <c r="M127" i="53"/>
  <c r="M95" i="53"/>
  <c r="M126" i="53"/>
  <c r="F101" i="53"/>
  <c r="F102" i="53" s="1"/>
  <c r="Q132" i="53" s="1"/>
  <c r="Q133" i="53" s="1"/>
  <c r="F103" i="53" s="1"/>
  <c r="Q134" i="53" s="1"/>
  <c r="Q126" i="53"/>
  <c r="F104" i="53"/>
  <c r="Q127" i="53"/>
  <c r="Q128" i="53" s="1"/>
  <c r="W126" i="53"/>
  <c r="L101" i="53"/>
  <c r="L102" i="53" s="1"/>
  <c r="W132" i="53" s="1"/>
  <c r="W133" i="53" s="1"/>
  <c r="L103" i="53" s="1"/>
  <c r="W134" i="53" s="1"/>
  <c r="U127" i="53"/>
  <c r="J104" i="53"/>
  <c r="P127" i="53"/>
  <c r="E104" i="53"/>
  <c r="G50" i="53"/>
  <c r="K131" i="53"/>
  <c r="J131" i="53"/>
  <c r="I131" i="53"/>
  <c r="H131" i="53"/>
  <c r="G131" i="53"/>
  <c r="F131" i="53"/>
  <c r="E131" i="53"/>
  <c r="D131" i="53"/>
  <c r="K130" i="53"/>
  <c r="J130" i="53"/>
  <c r="I130" i="53"/>
  <c r="H130" i="53"/>
  <c r="G130" i="53"/>
  <c r="F130" i="53"/>
  <c r="E130" i="53"/>
  <c r="D130" i="53"/>
  <c r="K129" i="53"/>
  <c r="J129" i="53"/>
  <c r="I129" i="53"/>
  <c r="H129" i="53"/>
  <c r="G129" i="53"/>
  <c r="F129" i="53"/>
  <c r="E129" i="53"/>
  <c r="T126" i="53" l="1"/>
  <c r="T128" i="53" s="1"/>
  <c r="H101" i="53"/>
  <c r="H102" i="53" s="1"/>
  <c r="S132" i="53" s="1"/>
  <c r="S133" i="53" s="1"/>
  <c r="H103" i="53" s="1"/>
  <c r="S134" i="53" s="1"/>
  <c r="L104" i="53"/>
  <c r="T127" i="53"/>
  <c r="O128" i="53"/>
  <c r="M101" i="53"/>
  <c r="M102" i="53" s="1"/>
  <c r="X132" i="53" s="1"/>
  <c r="X133" i="53" s="1"/>
  <c r="M103" i="53" s="1"/>
  <c r="X134" i="53" s="1"/>
  <c r="X126" i="53"/>
  <c r="X128" i="53" s="1"/>
  <c r="X127" i="53"/>
  <c r="V127" i="53"/>
  <c r="G101" i="53"/>
  <c r="G102" i="53" s="1"/>
  <c r="R132" i="53" s="1"/>
  <c r="R133" i="53" s="1"/>
  <c r="G103" i="53" s="1"/>
  <c r="R134" i="53" s="1"/>
  <c r="V126" i="53"/>
  <c r="K104" i="53"/>
  <c r="S127" i="53"/>
  <c r="L92" i="53"/>
  <c r="L93" i="53" s="1"/>
  <c r="L132" i="53" s="1"/>
  <c r="L133" i="53" s="1"/>
  <c r="L94" i="53" s="1"/>
  <c r="L134" i="53" s="1"/>
  <c r="L126" i="53"/>
  <c r="L128" i="53" s="1"/>
  <c r="U128" i="53"/>
  <c r="R126" i="53"/>
  <c r="L95" i="53"/>
  <c r="E101" i="53"/>
  <c r="E102" i="53" s="1"/>
  <c r="P132" i="53" s="1"/>
  <c r="P133" i="53" s="1"/>
  <c r="E103" i="53" s="1"/>
  <c r="P134" i="53" s="1"/>
  <c r="R127" i="53"/>
  <c r="I101" i="53"/>
  <c r="I102" i="53" s="1"/>
  <c r="T132" i="53" s="1"/>
  <c r="T133" i="53" s="1"/>
  <c r="I103" i="53" s="1"/>
  <c r="T134" i="53" s="1"/>
  <c r="S126" i="53"/>
  <c r="S128" i="53" s="1"/>
  <c r="J101" i="53"/>
  <c r="J102" i="53" s="1"/>
  <c r="U132" i="53" s="1"/>
  <c r="U133" i="53" s="1"/>
  <c r="J103" i="53" s="1"/>
  <c r="U134" i="53" s="1"/>
  <c r="M128" i="53"/>
  <c r="M104" i="53"/>
  <c r="W128" i="53"/>
  <c r="P128" i="53"/>
  <c r="R128" i="53"/>
  <c r="Y130" i="53"/>
  <c r="Y131" i="53"/>
  <c r="J123" i="53"/>
  <c r="I123" i="53"/>
  <c r="G123" i="53"/>
  <c r="F123" i="53"/>
  <c r="E123" i="53"/>
  <c r="G116" i="60"/>
  <c r="V128" i="53" l="1"/>
  <c r="J124" i="53"/>
  <c r="E136" i="51"/>
  <c r="F75" i="60" l="1"/>
  <c r="F37" i="60"/>
  <c r="F38" i="60"/>
  <c r="F39" i="60"/>
  <c r="F40" i="60"/>
  <c r="F41" i="60"/>
  <c r="F42" i="60"/>
  <c r="F36" i="60"/>
  <c r="F35" i="60"/>
  <c r="G71" i="22" l="1"/>
  <c r="D8" i="53" l="1"/>
  <c r="D91" i="53" l="1"/>
  <c r="C36" i="60"/>
  <c r="C37" i="60"/>
  <c r="C38" i="60"/>
  <c r="C39" i="60"/>
  <c r="C40" i="60"/>
  <c r="C41" i="60"/>
  <c r="C42" i="60"/>
  <c r="J23" i="53"/>
  <c r="E23" i="53"/>
  <c r="D126" i="53" l="1"/>
  <c r="D95" i="53"/>
  <c r="D127" i="53"/>
  <c r="C35" i="60"/>
  <c r="O42" i="60"/>
  <c r="O36" i="60"/>
  <c r="L11" i="52"/>
  <c r="D128" i="53" l="1"/>
  <c r="D92" i="53" s="1"/>
  <c r="D93" i="53" s="1"/>
  <c r="D132" i="53" s="1"/>
  <c r="O35" i="60"/>
  <c r="H116" i="60"/>
  <c r="F11" i="60"/>
  <c r="H71" i="22" l="1"/>
  <c r="D133" i="53" l="1"/>
  <c r="D94" i="53" s="1"/>
  <c r="D134" i="53" s="1"/>
  <c r="F136" i="51"/>
  <c r="D11" i="22" l="1"/>
  <c r="R9" i="60" l="1"/>
  <c r="O6" i="22" l="1"/>
  <c r="M47" i="56" l="1"/>
  <c r="M48" i="56" s="1"/>
  <c r="O37" i="60" l="1"/>
  <c r="O41" i="60"/>
  <c r="O40" i="60"/>
  <c r="O39" i="60"/>
  <c r="O38" i="60"/>
  <c r="M49" i="56"/>
  <c r="M50" i="56" s="1"/>
  <c r="M51" i="56" s="1"/>
  <c r="G124" i="53" l="1"/>
  <c r="K91" i="53"/>
  <c r="J91" i="53"/>
  <c r="J95" i="53" s="1"/>
  <c r="I124" i="53"/>
  <c r="I91" i="53" s="1"/>
  <c r="H124" i="53"/>
  <c r="F124" i="53"/>
  <c r="E124" i="53"/>
  <c r="F91" i="53" l="1"/>
  <c r="F95" i="53" s="1"/>
  <c r="I95" i="53"/>
  <c r="I127" i="53"/>
  <c r="E91" i="53"/>
  <c r="E126" i="53" s="1"/>
  <c r="K95" i="53"/>
  <c r="H91" i="53"/>
  <c r="H95" i="53" s="1"/>
  <c r="G91" i="53"/>
  <c r="G95" i="53" s="1"/>
  <c r="J127" i="53"/>
  <c r="J126" i="53"/>
  <c r="I126" i="53"/>
  <c r="F127" i="53" l="1"/>
  <c r="F126" i="53"/>
  <c r="E127" i="53"/>
  <c r="E95" i="53"/>
  <c r="D109" i="53" s="1"/>
  <c r="K126" i="53"/>
  <c r="K127" i="53"/>
  <c r="H127" i="53"/>
  <c r="H126" i="53"/>
  <c r="G127" i="53"/>
  <c r="G126" i="53"/>
  <c r="J128" i="53"/>
  <c r="J92" i="53" s="1"/>
  <c r="J93" i="53" s="1"/>
  <c r="F128" i="53"/>
  <c r="F92" i="53" s="1"/>
  <c r="I128" i="53"/>
  <c r="I92" i="53" s="1"/>
  <c r="J132" i="53" l="1"/>
  <c r="J133" i="53" s="1"/>
  <c r="J94" i="53" s="1"/>
  <c r="J134" i="53" s="1"/>
  <c r="G128" i="53"/>
  <c r="G92" i="53" s="1"/>
  <c r="G93" i="53" s="1"/>
  <c r="G132" i="53" s="1"/>
  <c r="G133" i="53" s="1"/>
  <c r="G94" i="53" s="1"/>
  <c r="G134" i="53" s="1"/>
  <c r="E128" i="53"/>
  <c r="E92" i="53" s="1"/>
  <c r="E93" i="53" s="1"/>
  <c r="H128" i="53"/>
  <c r="H92" i="53" s="1"/>
  <c r="H93" i="53" s="1"/>
  <c r="H132" i="53" s="1"/>
  <c r="H133" i="53" s="1"/>
  <c r="H94" i="53" s="1"/>
  <c r="H134" i="53" s="1"/>
  <c r="K128" i="53"/>
  <c r="K92" i="53" s="1"/>
  <c r="K93" i="53" s="1"/>
  <c r="K132" i="53" s="1"/>
  <c r="K133" i="53" s="1"/>
  <c r="K94" i="53" s="1"/>
  <c r="K134" i="53" s="1"/>
  <c r="I93" i="53"/>
  <c r="F93" i="53"/>
  <c r="F132" i="53" s="1"/>
  <c r="F133" i="53" s="1"/>
  <c r="F94" i="53" s="1"/>
  <c r="F134" i="53" s="1"/>
  <c r="D107" i="53" l="1"/>
  <c r="E132" i="53"/>
  <c r="E133" i="53" s="1"/>
  <c r="E94" i="53" s="1"/>
  <c r="E134" i="53" s="1"/>
  <c r="I132" i="53"/>
  <c r="I133" i="53" s="1"/>
  <c r="I94" i="53" s="1"/>
  <c r="I134" i="53" s="1"/>
  <c r="D108" i="53" l="1"/>
  <c r="Y135" i="53" s="1"/>
  <c r="Y136" i="53" s="1"/>
  <c r="D110" i="53" s="1"/>
  <c r="Y138" i="53" l="1"/>
  <c r="Y139" i="53" s="1"/>
  <c r="Y140" i="53" s="1"/>
  <c r="Y137" i="53"/>
  <c r="D112" i="53" l="1"/>
  <c r="D114" i="53" s="1"/>
  <c r="E114" i="53" s="1"/>
  <c r="Y141" i="5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Eppner Fanny</author>
  </authors>
  <commentList>
    <comment ref="C91" authorId="0" shapeId="0" xr:uid="{7ED773FB-388B-4117-B0FA-F2214AC38873}">
      <text>
        <r>
          <rPr>
            <sz val="9"/>
            <color rgb="FF000000"/>
            <rFont val="Tahoma"/>
            <family val="2"/>
          </rPr>
          <t xml:space="preserve">La PRI doit être supérieure à 1an et inférieure à 20ans
</t>
        </r>
      </text>
    </comment>
    <comment ref="C92" authorId="0" shapeId="0" xr:uid="{CFB62636-502D-4F5D-AAC8-DD2C65648AC4}">
      <text>
        <r>
          <rPr>
            <sz val="9"/>
            <color rgb="FF000000"/>
            <rFont val="Tahoma"/>
            <family val="2"/>
          </rPr>
          <t>PRI entre 1 et 20 ans: 1$/m3</t>
        </r>
      </text>
    </comment>
    <comment ref="C94" authorId="0" shapeId="0" xr:uid="{54D15625-400C-4DBD-99B3-7F19C4126068}">
      <text>
        <r>
          <rPr>
            <sz val="9"/>
            <color rgb="FF000000"/>
            <rFont val="Tahoma"/>
            <family val="2"/>
          </rPr>
          <t>La PRI ne peut aller en deçà de un an une fois le montant de la subvention déduit des dépenses admissibles de la mesure. L'aide financière doit dans ce cas être ajusté.</t>
        </r>
      </text>
    </comment>
    <comment ref="C100" authorId="0" shapeId="0" xr:uid="{5CD9DCEC-5C86-4C50-A23F-CAB7E7CDC4B7}">
      <text>
        <r>
          <rPr>
            <sz val="9"/>
            <color rgb="FF000000"/>
            <rFont val="Tahoma"/>
            <family val="2"/>
          </rPr>
          <t xml:space="preserve">La PRI doit être supérieure à 1an et inférieure à 20ans
</t>
        </r>
      </text>
    </comment>
    <comment ref="C101" authorId="0" shapeId="0" xr:uid="{4DBC9DB3-EDD3-4991-A20D-B1E439DAB464}">
      <text>
        <r>
          <rPr>
            <sz val="9"/>
            <color rgb="FF000000"/>
            <rFont val="Tahoma"/>
            <family val="2"/>
          </rPr>
          <t>PRI entre 1 et 20 ans: 1$/m3</t>
        </r>
      </text>
    </comment>
    <comment ref="C103" authorId="0" shapeId="0" xr:uid="{20BF5B75-DBEA-41EE-B29B-5B6CDDE949FA}">
      <text>
        <r>
          <rPr>
            <sz val="9"/>
            <color rgb="FF000000"/>
            <rFont val="Tahoma"/>
            <family val="2"/>
          </rPr>
          <t>La PRI ne peut aller en deçà de un an une fois le montant de la subvention déduit des dépenses admissibles de la mesure. L'aide financière doit dans ce cas être ajusté.</t>
        </r>
      </text>
    </comment>
    <comment ref="C108" authorId="0" shapeId="0" xr:uid="{F39E1F5C-E620-42A1-9B1C-2F942AB4270C}">
      <text>
        <r>
          <rPr>
            <sz val="9"/>
            <color rgb="FF000000"/>
            <rFont val="Tahoma"/>
            <family val="2"/>
          </rPr>
          <t>La PRI ne peut aller en deçà de un an une fois le montant de la subvention déduit des dépenses admissibles de la mesure. L'aide financière doit dans ce cas être ajusté.</t>
        </r>
      </text>
    </comment>
    <comment ref="C110" authorId="0" shapeId="0" xr:uid="{2D15940E-8263-4E9C-BA7D-1144C1DF7666}">
      <text>
        <r>
          <rPr>
            <sz val="9"/>
            <color indexed="81"/>
            <rFont val="Tahoma"/>
            <family val="2"/>
          </rPr>
          <t>Le montant octroyé ne pourra être plus élevé que 50 % des dépenses admissibles avant taxes (surcoûts estimés du projet), incluant le coût des appareils et le coût d’installation.</t>
        </r>
      </text>
    </comment>
    <comment ref="C111" authorId="0" shapeId="0" xr:uid="{B3269081-6F23-4403-B007-EC60F6C11D13}">
      <text>
        <r>
          <rPr>
            <sz val="9"/>
            <color rgb="FF000000"/>
            <rFont val="Tahoma"/>
            <family val="2"/>
          </rPr>
          <t>Veuillez indiquer uniquement les montants des autres subventions reçues à ce jour dans l'onglet 4. Demande versement</t>
        </r>
      </text>
    </comment>
    <comment ref="C112" authorId="0" shapeId="0" xr:uid="{7F968EAC-4914-44C9-8AFD-5DCCB07BD577}">
      <text>
        <r>
          <rPr>
            <sz val="9"/>
            <color indexed="81"/>
            <rFont val="Tahoma"/>
            <family val="2"/>
          </rPr>
          <t>La portion payable par le client doit représenter au minimum 25 % des coûts relatifs au projet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Claude Thériault</author>
    <author xml:space="preserve"> </author>
    <author>Utilisateur Microsoft Office</author>
  </authors>
  <commentList>
    <comment ref="C9" authorId="0" shapeId="0" xr:uid="{8989A773-80E7-4358-8445-B4EAB34ED319}">
      <text>
        <r>
          <rPr>
            <sz val="8"/>
            <color rgb="FF000000"/>
            <rFont val="Tahoma"/>
            <family val="2"/>
          </rPr>
          <t>Inscrire le nom de la compagnie</t>
        </r>
      </text>
    </comment>
    <comment ref="C10" authorId="1" shapeId="0" xr:uid="{5E72CC2E-E3FF-492F-8A43-30FAA8B3738E}">
      <text>
        <r>
          <rPr>
            <sz val="8"/>
            <color rgb="FF000000"/>
            <rFont val="Tahoma"/>
            <family val="2"/>
          </rPr>
          <t xml:space="preserve">Inscrire le nom de la personne contact (comptabilité)
</t>
        </r>
      </text>
    </comment>
    <comment ref="G10" authorId="0" shapeId="0" xr:uid="{0AA2C10C-1A50-491D-A607-98AF4185AD3F}">
      <text>
        <r>
          <rPr>
            <sz val="8"/>
            <color rgb="FF000000"/>
            <rFont val="Tahoma"/>
            <family val="2"/>
          </rPr>
          <t xml:space="preserve">Inscrire le numéro de téléphone de la personne contact
</t>
        </r>
        <r>
          <rPr>
            <sz val="8"/>
            <color rgb="FF000000"/>
            <rFont val="Tahoma"/>
            <family val="2"/>
          </rPr>
          <t>(Ex.: 514 598-3030)</t>
        </r>
      </text>
    </comment>
    <comment ref="C11" authorId="1" shapeId="0" xr:uid="{43CB5857-3682-4D2D-8B03-C876FB634772}">
      <text>
        <r>
          <rPr>
            <sz val="8"/>
            <color rgb="FF000000"/>
            <rFont val="Tahoma"/>
            <family val="2"/>
          </rPr>
          <t xml:space="preserve">Inscrire l'adresse de la compagnie.
</t>
        </r>
        <r>
          <rPr>
            <sz val="8"/>
            <color rgb="FF000000"/>
            <rFont val="Tahoma"/>
            <family val="2"/>
          </rPr>
          <t>(Ex.: 1717, du Havre)</t>
        </r>
      </text>
    </comment>
    <comment ref="C12" authorId="1" shapeId="0" xr:uid="{FCB5E65F-91F9-4146-B850-48158F591347}">
      <text>
        <r>
          <rPr>
            <sz val="8"/>
            <color rgb="FF000000"/>
            <rFont val="Tahoma"/>
            <family val="2"/>
          </rPr>
          <t xml:space="preserve">Inscrire la ville et la province.
</t>
        </r>
        <r>
          <rPr>
            <sz val="8"/>
            <color rgb="FF000000"/>
            <rFont val="Tahoma"/>
            <family val="2"/>
          </rPr>
          <t>(Ex.: Montréal, QC)</t>
        </r>
      </text>
    </comment>
    <comment ref="G12" authorId="0" shapeId="0" xr:uid="{234DCEFE-0F77-49CA-A1CC-C5C1DFF2F4C3}">
      <text>
        <r>
          <rPr>
            <sz val="8"/>
            <color rgb="FF000000"/>
            <rFont val="Tahoma"/>
            <family val="2"/>
          </rPr>
          <t xml:space="preserve">Inscrire le numéro de télécopieur de la personne contact
</t>
        </r>
        <r>
          <rPr>
            <sz val="8"/>
            <color rgb="FF000000"/>
            <rFont val="Tahoma"/>
            <family val="2"/>
          </rPr>
          <t>(Ex.: 514 598-3030)</t>
        </r>
      </text>
    </comment>
    <comment ref="C13" authorId="1" shapeId="0" xr:uid="{8BED4A09-CBDE-48F5-A37C-DA710DE01DB0}">
      <text>
        <r>
          <rPr>
            <sz val="8"/>
            <color rgb="FF000000"/>
            <rFont val="Tahoma"/>
            <family val="2"/>
          </rPr>
          <t xml:space="preserve">Inscrire le code postal.
</t>
        </r>
        <r>
          <rPr>
            <sz val="8"/>
            <color rgb="FF000000"/>
            <rFont val="Tahoma"/>
            <family val="2"/>
          </rPr>
          <t>(Ex.: H2K 2X3)</t>
        </r>
      </text>
    </comment>
    <comment ref="G23" authorId="2" shapeId="0" xr:uid="{F05ECCC7-3002-41B9-8C52-BFA63B14E7BE}">
      <text>
        <r>
          <rPr>
            <sz val="8"/>
            <color rgb="FF000000"/>
            <rFont val="Arial"/>
            <family val="2"/>
          </rPr>
          <t>Inscrire le numéro de compte sous le format XXXX-XXXX-XXX</t>
        </r>
      </text>
    </comment>
    <comment ref="G25" authorId="2" shapeId="0" xr:uid="{2B6454F1-2619-4004-A7DF-A6C50BFE420A}">
      <text>
        <r>
          <rPr>
            <sz val="8"/>
            <color rgb="FF000000"/>
            <rFont val="Arial"/>
            <family val="2"/>
          </rPr>
          <t>Indiquer le nom du volet</t>
        </r>
      </text>
    </comment>
    <comment ref="E32" authorId="2" shapeId="0" xr:uid="{D4384CD9-8156-41AD-AEAB-3A566695163F}">
      <text>
        <r>
          <rPr>
            <sz val="8"/>
            <color rgb="FF000000"/>
            <rFont val="Arial"/>
            <family val="2"/>
          </rPr>
          <t xml:space="preserve">PEXXX (Numéro de dossier Énergir) </t>
        </r>
      </text>
    </comment>
    <comment ref="C35" authorId="1" shapeId="0" xr:uid="{CEEF89B3-A751-4B97-9466-64503BDDDD70}">
      <text>
        <r>
          <rPr>
            <sz val="8"/>
            <color rgb="FF000000"/>
            <rFont val="Tahoma"/>
            <family val="2"/>
          </rPr>
          <t xml:space="preserve">Inscrire l'adresse.
</t>
        </r>
        <r>
          <rPr>
            <sz val="8"/>
            <color rgb="FF000000"/>
            <rFont val="Tahoma"/>
            <family val="2"/>
          </rPr>
          <t>(Ex.: 1717, du Havre)</t>
        </r>
      </text>
    </comment>
    <comment ref="C36" authorId="1" shapeId="0" xr:uid="{8CE2A836-3568-44D1-BF25-1D207D2061BA}">
      <text>
        <r>
          <rPr>
            <sz val="8"/>
            <color rgb="FF000000"/>
            <rFont val="Tahoma"/>
            <family val="2"/>
          </rPr>
          <t xml:space="preserve">Inscrire la ville et la province.
</t>
        </r>
        <r>
          <rPr>
            <sz val="8"/>
            <color rgb="FF000000"/>
            <rFont val="Tahoma"/>
            <family val="2"/>
          </rPr>
          <t>(Ex.: Montréal, QC)</t>
        </r>
      </text>
    </comment>
    <comment ref="C37" authorId="1" shapeId="0" xr:uid="{50C43DD2-AB50-48C2-BC3F-5802CD2308F5}">
      <text>
        <r>
          <rPr>
            <sz val="8"/>
            <color rgb="FF000000"/>
            <rFont val="Tahoma"/>
            <family val="2"/>
          </rPr>
          <t xml:space="preserve">Inscrire le code postal.
</t>
        </r>
        <r>
          <rPr>
            <sz val="8"/>
            <color rgb="FF000000"/>
            <rFont val="Tahoma"/>
            <family val="2"/>
          </rPr>
          <t>(Ex.: H2K 2X3)</t>
        </r>
      </text>
    </comment>
    <comment ref="C40" authorId="2" shapeId="0" xr:uid="{321CBAEE-9E76-4BCC-AB95-C341AD699E17}">
      <text>
        <r>
          <rPr>
            <sz val="8"/>
            <color rgb="FF000000"/>
            <rFont val="Arial"/>
            <family val="2"/>
          </rPr>
          <t>Indiquer une brève description des travaux effectués</t>
        </r>
      </text>
    </comment>
    <comment ref="F48" authorId="2" shapeId="0" xr:uid="{DCB77036-F71E-4FCD-AEE2-D424E6072463}">
      <text>
        <r>
          <rPr>
            <sz val="8"/>
            <color rgb="FF000000"/>
            <rFont val="Arial"/>
            <family val="2"/>
          </rPr>
          <t xml:space="preserve">À compléter </t>
        </r>
      </text>
    </comment>
    <comment ref="F49" authorId="2" shapeId="0" xr:uid="{4479CF97-85CA-44D2-9D30-59CF7415AC15}">
      <text>
        <r>
          <rPr>
            <sz val="8"/>
            <color rgb="FF000000"/>
            <rFont val="Arial"/>
            <family val="2"/>
          </rPr>
          <t xml:space="preserve">À compléter </t>
        </r>
      </text>
    </comment>
  </commentList>
</comments>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D64E4C1-A195-4E56-9A48-43D980176A39}" keepAlive="1" name="ThisWorkbookDataModel" description="Modèle de données" type="5" refreshedVersion="6"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74754825-1F72-475A-83AC-B4C4701FF550}" name="WorksheetConnection_PE207-PE208_Formulaire_Etude_Implantation_FR_2021-11-15_macro_v2.xlsm!Tableau1" type="102" refreshedVersion="6" minRefreshableVersion="5">
    <extLst>
      <ext xmlns:x15="http://schemas.microsoft.com/office/spreadsheetml/2010/11/main" uri="{DE250136-89BD-433C-8126-D09CA5730AF9}">
        <x15:connection id="Tableau1">
          <x15:rangePr sourceName="_xlcn.WorksheetConnection_PE207PE208_Formulaire_Etude_Implantation_FR_20211115_macro_v2.xlsmTableau11"/>
        </x15:connection>
      </ext>
    </extLst>
  </connection>
</connections>
</file>

<file path=xl/sharedStrings.xml><?xml version="1.0" encoding="utf-8"?>
<sst xmlns="http://schemas.openxmlformats.org/spreadsheetml/2006/main" count="548" uniqueCount="390">
  <si>
    <t>0. Étapes de réalisation</t>
  </si>
  <si>
    <t>Implantation de mesures efficaces</t>
  </si>
  <si>
    <t xml:space="preserve">Voici les grandes étapes du volet Implantation de mesures efficaces. </t>
  </si>
  <si>
    <t xml:space="preserve">Veuillez consulter le guide pour plus d’information sur le site suivant : </t>
  </si>
  <si>
    <t>1. Demande d’admissibilité</t>
  </si>
  <si>
    <t>* Champs obligatoires</t>
  </si>
  <si>
    <t>Section 1 – Identification du participant</t>
  </si>
  <si>
    <t>Identification du client</t>
  </si>
  <si>
    <r>
      <rPr>
        <sz val="10"/>
        <color rgb="FFED1D24"/>
        <rFont val="Arial"/>
        <family val="2"/>
        <scheme val="minor"/>
      </rPr>
      <t xml:space="preserve">* </t>
    </r>
    <r>
      <rPr>
        <sz val="10"/>
        <color rgb="FF002D5B"/>
        <rFont val="Arial"/>
        <family val="2"/>
        <scheme val="minor"/>
      </rPr>
      <t>Nom de l’entreprise :</t>
    </r>
  </si>
  <si>
    <r>
      <rPr>
        <sz val="10"/>
        <color rgb="FFED1D24"/>
        <rFont val="Arial"/>
        <family val="2"/>
        <scheme val="minor"/>
      </rPr>
      <t xml:space="preserve">* </t>
    </r>
    <r>
      <rPr>
        <sz val="10"/>
        <color rgb="FF002D5B"/>
        <rFont val="Arial"/>
        <family val="2"/>
        <scheme val="minor"/>
      </rPr>
      <t>Numéro d’entreprise du Québec (NEQ) (registre des entreprises) :</t>
    </r>
  </si>
  <si>
    <r>
      <rPr>
        <sz val="10"/>
        <color rgb="FFED1D24"/>
        <rFont val="Arial"/>
        <family val="2"/>
        <scheme val="minor"/>
      </rPr>
      <t xml:space="preserve">* </t>
    </r>
    <r>
      <rPr>
        <sz val="10"/>
        <color rgb="FF002D5B"/>
        <rFont val="Arial"/>
        <family val="2"/>
        <scheme val="minor"/>
      </rPr>
      <t xml:space="preserve">Personne-ressource :                                                             </t>
    </r>
  </si>
  <si>
    <r>
      <rPr>
        <sz val="10"/>
        <color rgb="FFED1D24"/>
        <rFont val="Arial"/>
        <family val="2"/>
        <scheme val="minor"/>
      </rPr>
      <t xml:space="preserve">* </t>
    </r>
    <r>
      <rPr>
        <sz val="10"/>
        <color rgb="FF002D5B"/>
        <rFont val="Arial"/>
        <family val="2"/>
        <scheme val="minor"/>
      </rPr>
      <t xml:space="preserve">Titre de la personne-ressource :                                                             </t>
    </r>
  </si>
  <si>
    <r>
      <rPr>
        <sz val="10"/>
        <color rgb="FFED1D24"/>
        <rFont val="Arial"/>
        <family val="2"/>
        <scheme val="minor"/>
      </rPr>
      <t xml:space="preserve">* </t>
    </r>
    <r>
      <rPr>
        <sz val="10"/>
        <color rgb="FF002D5B"/>
        <rFont val="Arial"/>
        <family val="2"/>
        <scheme val="minor"/>
      </rPr>
      <t xml:space="preserve">Adresse de la personne-ressource :                                                      </t>
    </r>
  </si>
  <si>
    <r>
      <rPr>
        <sz val="10"/>
        <color rgb="FFED1D24"/>
        <rFont val="Arial"/>
        <family val="2"/>
        <scheme val="minor"/>
      </rPr>
      <t xml:space="preserve">* </t>
    </r>
    <r>
      <rPr>
        <sz val="10"/>
        <color rgb="FF002D5B"/>
        <rFont val="Arial"/>
        <family val="2"/>
        <scheme val="minor"/>
      </rPr>
      <t>Ville :</t>
    </r>
  </si>
  <si>
    <r>
      <rPr>
        <sz val="10"/>
        <color rgb="FFED1D24"/>
        <rFont val="Arial"/>
        <family val="2"/>
        <scheme val="minor"/>
      </rPr>
      <t xml:space="preserve">* </t>
    </r>
    <r>
      <rPr>
        <sz val="10"/>
        <color rgb="FF002D5B"/>
        <rFont val="Arial"/>
        <family val="2"/>
        <scheme val="minor"/>
      </rPr>
      <t xml:space="preserve">Code postal : </t>
    </r>
  </si>
  <si>
    <r>
      <rPr>
        <sz val="10"/>
        <color rgb="FFED1D24"/>
        <rFont val="Arial"/>
        <family val="2"/>
        <scheme val="minor"/>
      </rPr>
      <t xml:space="preserve">* </t>
    </r>
    <r>
      <rPr>
        <sz val="10"/>
        <color rgb="FF002D5B"/>
        <rFont val="Arial"/>
        <family val="2"/>
        <scheme val="minor"/>
      </rPr>
      <t xml:space="preserve">Téléphone bureau :                                                             </t>
    </r>
  </si>
  <si>
    <r>
      <rPr>
        <sz val="10"/>
        <color rgb="FFED1D24"/>
        <rFont val="Arial"/>
        <family val="2"/>
        <scheme val="minor"/>
      </rPr>
      <t xml:space="preserve">  </t>
    </r>
    <r>
      <rPr>
        <sz val="10"/>
        <color rgb="FF002D5B"/>
        <rFont val="Arial"/>
        <family val="2"/>
        <scheme val="minor"/>
      </rPr>
      <t xml:space="preserve">Téléphone cellulaire :                                                             </t>
    </r>
  </si>
  <si>
    <r>
      <rPr>
        <sz val="10"/>
        <color rgb="FFED1D24"/>
        <rFont val="Arial"/>
        <family val="2"/>
        <scheme val="minor"/>
      </rPr>
      <t xml:space="preserve">* </t>
    </r>
    <r>
      <rPr>
        <sz val="10"/>
        <color rgb="FF002D5B"/>
        <rFont val="Arial"/>
        <family val="2"/>
        <scheme val="minor"/>
      </rPr>
      <t>Courriel :</t>
    </r>
  </si>
  <si>
    <r>
      <t>Adresse des installations visées par le projet</t>
    </r>
    <r>
      <rPr>
        <b/>
        <vertAlign val="superscript"/>
        <sz val="10"/>
        <color rgb="FF002060"/>
        <rFont val="Arial (Corps)"/>
      </rPr>
      <t>1</t>
    </r>
  </si>
  <si>
    <r>
      <rPr>
        <sz val="10"/>
        <color rgb="FFED1D24"/>
        <rFont val="Arial"/>
        <family val="2"/>
        <scheme val="minor"/>
      </rPr>
      <t xml:space="preserve">* </t>
    </r>
    <r>
      <rPr>
        <sz val="10"/>
        <color rgb="FF002D5B"/>
        <rFont val="Arial"/>
        <family val="2"/>
        <scheme val="minor"/>
      </rPr>
      <t>Nom du bâtiment (ou de l'entreprise) :</t>
    </r>
  </si>
  <si>
    <r>
      <rPr>
        <sz val="10"/>
        <color rgb="FFED1D24"/>
        <rFont val="Arial"/>
        <family val="2"/>
        <scheme val="minor"/>
      </rPr>
      <t xml:space="preserve">* </t>
    </r>
    <r>
      <rPr>
        <sz val="10"/>
        <color rgb="FF002D5B"/>
        <rFont val="Arial"/>
        <family val="2"/>
        <scheme val="minor"/>
      </rPr>
      <t>Type de construction :</t>
    </r>
  </si>
  <si>
    <t>&lt; sélectionner &gt;</t>
  </si>
  <si>
    <r>
      <rPr>
        <sz val="10"/>
        <color rgb="FFED1D24"/>
        <rFont val="Arial"/>
        <family val="2"/>
        <scheme val="minor"/>
      </rPr>
      <t xml:space="preserve">* </t>
    </r>
    <r>
      <rPr>
        <sz val="10"/>
        <color rgb="FF002D5B"/>
        <rFont val="Arial"/>
        <family val="2"/>
        <scheme val="minor"/>
      </rPr>
      <t>Numéro de compte Énergir du bâtiment :</t>
    </r>
  </si>
  <si>
    <r>
      <t xml:space="preserve">* </t>
    </r>
    <r>
      <rPr>
        <sz val="10"/>
        <color rgb="FF002060"/>
        <rFont val="Arial"/>
        <family val="2"/>
        <scheme val="minor"/>
      </rPr>
      <t xml:space="preserve">Adresse du bâtiment visé par le projet :  </t>
    </r>
    <r>
      <rPr>
        <sz val="10"/>
        <color rgb="FFFF0000"/>
        <rFont val="Arial"/>
        <family val="2"/>
        <scheme val="minor"/>
      </rPr>
      <t xml:space="preserve">                                                           </t>
    </r>
  </si>
  <si>
    <r>
      <rPr>
        <vertAlign val="superscript"/>
        <sz val="8"/>
        <color rgb="FF002060"/>
        <rFont val="Arial (Corps)"/>
      </rPr>
      <t>1</t>
    </r>
    <r>
      <rPr>
        <sz val="8"/>
        <color rgb="FF002060"/>
        <rFont val="Arial"/>
        <family val="2"/>
        <scheme val="minor"/>
      </rPr>
      <t xml:space="preserve"> Si les installations ou les bâtiments comportent des numéros de compte Énergir différents, soumettez une demande d’aide financière distincte pour chaque numéro de compte Énergir</t>
    </r>
  </si>
  <si>
    <t>Identification de la firme/ingénieur</t>
  </si>
  <si>
    <r>
      <rPr>
        <sz val="10"/>
        <color rgb="FFED1D24"/>
        <rFont val="Arial"/>
        <family val="2"/>
        <scheme val="minor"/>
      </rPr>
      <t xml:space="preserve">* </t>
    </r>
    <r>
      <rPr>
        <sz val="10"/>
        <color rgb="FF002D5B"/>
        <rFont val="Arial"/>
        <family val="2"/>
        <scheme val="minor"/>
      </rPr>
      <t xml:space="preserve">Personne responsable (ou mesures étudiées par) :                                                             </t>
    </r>
  </si>
  <si>
    <r>
      <rPr>
        <sz val="10"/>
        <color rgb="FFED1D24"/>
        <rFont val="Arial"/>
        <family val="2"/>
        <scheme val="minor"/>
      </rPr>
      <t xml:space="preserve">* </t>
    </r>
    <r>
      <rPr>
        <sz val="10"/>
        <color rgb="FF002D5B"/>
        <rFont val="Arial"/>
        <family val="2"/>
        <scheme val="minor"/>
      </rPr>
      <t xml:space="preserve">N° OIQ de la personne responsable :                                                             </t>
    </r>
  </si>
  <si>
    <r>
      <rPr>
        <sz val="10"/>
        <color rgb="FFED1D24"/>
        <rFont val="Arial"/>
        <family val="2"/>
        <scheme val="minor"/>
      </rPr>
      <t xml:space="preserve">* </t>
    </r>
    <r>
      <rPr>
        <sz val="10"/>
        <color rgb="FF002D5B"/>
        <rFont val="Arial"/>
        <family val="2"/>
        <scheme val="minor"/>
      </rPr>
      <t>Adresse postale de la fimre/ingénieur :</t>
    </r>
  </si>
  <si>
    <r>
      <rPr>
        <sz val="10"/>
        <color rgb="FFED1D24"/>
        <rFont val="Arial"/>
        <family val="2"/>
        <scheme val="minor"/>
      </rPr>
      <t xml:space="preserve">* </t>
    </r>
    <r>
      <rPr>
        <sz val="10"/>
        <color rgb="FF002D5B"/>
        <rFont val="Arial"/>
        <family val="2"/>
        <scheme val="minor"/>
      </rPr>
      <t xml:space="preserve">Téléphone bureau:                                                             </t>
    </r>
  </si>
  <si>
    <t xml:space="preserve">  Téléphone cellulaire :                                                             </t>
  </si>
  <si>
    <r>
      <rPr>
        <b/>
        <sz val="10"/>
        <color rgb="FFFFFFFF"/>
        <rFont val="Arial"/>
        <family val="2"/>
        <scheme val="minor"/>
      </rPr>
      <t>Section 2 – Consentement du participant</t>
    </r>
  </si>
  <si>
    <t>Section 2 – Bilan des 12 mois constituant la base de référence</t>
  </si>
  <si>
    <t>Bilan des 12 mois constituant la base de référence</t>
  </si>
  <si>
    <r>
      <rPr>
        <sz val="10"/>
        <color rgb="FFFF0000"/>
        <rFont val="Arial (Corps)"/>
      </rPr>
      <t>*</t>
    </r>
    <r>
      <rPr>
        <sz val="10"/>
        <color rgb="FF002D5B"/>
        <rFont val="Arial"/>
        <family val="2"/>
        <scheme val="minor"/>
      </rPr>
      <t xml:space="preserve"> Période du</t>
    </r>
  </si>
  <si>
    <t>au</t>
  </si>
  <si>
    <t>jour / mois / année</t>
  </si>
  <si>
    <t>Source d’énergie</t>
  </si>
  <si>
    <t>Quantité</t>
  </si>
  <si>
    <t xml:space="preserve">Électricité (kWh) :                                                        </t>
  </si>
  <si>
    <t>Huile (litres) :</t>
  </si>
  <si>
    <r>
      <t>Gaz naturel (m</t>
    </r>
    <r>
      <rPr>
        <vertAlign val="superscript"/>
        <sz val="10"/>
        <color rgb="FF002D5B"/>
        <rFont val="Arial"/>
        <family val="2"/>
        <scheme val="minor"/>
      </rPr>
      <t>3</t>
    </r>
    <r>
      <rPr>
        <sz val="10"/>
        <color rgb="FF002D5B"/>
        <rFont val="Arial"/>
        <family val="2"/>
        <scheme val="minor"/>
      </rPr>
      <t xml:space="preserve">) : </t>
    </r>
  </si>
  <si>
    <t xml:space="preserve">Autres (commentez au besoin) : </t>
  </si>
  <si>
    <t>Section 3 – Demande d’aide financière</t>
  </si>
  <si>
    <t>Par la présente, le soussigné, le « client », désire informer Énergir de son intention d’implanter la ou les mesures d’efficacité énergétique décrites au tableau « Sommaire des mesures visées par la demande d’aide financière » (Onglet 3) accompagnant cette demande.</t>
  </si>
  <si>
    <r>
      <t>Le client joint également à la présente demande une copie intégrale de l’étude de faisabilité</t>
    </r>
    <r>
      <rPr>
        <b/>
        <vertAlign val="superscript"/>
        <sz val="10"/>
        <color rgb="FF002D5B"/>
        <rFont val="Arial"/>
        <family val="2"/>
        <scheme val="minor"/>
      </rPr>
      <t>2</t>
    </r>
    <r>
      <rPr>
        <b/>
        <sz val="10"/>
        <color rgb="FF002D5B"/>
        <rFont val="Arial"/>
        <family val="2"/>
        <scheme val="minor"/>
      </rPr>
      <t xml:space="preserve"> qui décrit la ou les mesures visées par la demande d’admissibilité ainsi que tous les fichiers de calculs permettant de démontrer les économies d’énergie signées par un ingénieur.</t>
    </r>
  </si>
  <si>
    <t>No. de dossier de l’étude effectuée dans le cadre de la subvention Études de faisabilité d’Énergir (si applicable)</t>
  </si>
  <si>
    <r>
      <t xml:space="preserve">Le client reconnaît avoir reçu copie et pris connaissance des critères d’admissibilité et de toutes les conditions apparaissant dans le </t>
    </r>
    <r>
      <rPr>
        <i/>
        <sz val="10"/>
        <color rgb="FF002D5B"/>
        <rFont val="Arial"/>
        <family val="2"/>
        <scheme val="minor"/>
      </rPr>
      <t xml:space="preserve">Guide du participant </t>
    </r>
    <r>
      <rPr>
        <sz val="10"/>
        <color rgb="FF002D5B"/>
        <rFont val="Arial"/>
        <family val="2"/>
        <scheme val="minor"/>
      </rPr>
      <t>et confirme son respect desdites conditions.</t>
    </r>
  </si>
  <si>
    <t>Le client désire obtenir l’aval d’Énergir afin d’être admissible à la subvention Implantation de mesures efficaces.</t>
  </si>
  <si>
    <t>Par la présente, le client autorise également le représentant désigné d’Énergir à effectuer une visite guidée du site, afin de vérifier la conformité de l’implantation des mesures visées par l’aide financière reçue d’Énergir. Le client reconnaît que cette inspection pourra s’effectuer sur préavis de deux jours ouvrables.</t>
  </si>
  <si>
    <t>Information sur l'aide financière de source externe</t>
  </si>
  <si>
    <t>Le client déclare ci-après les autres organismes qui pourront contribuer au financement de cette même étude.</t>
  </si>
  <si>
    <t>Nom de l’organisme</t>
  </si>
  <si>
    <t>Nom du programme</t>
  </si>
  <si>
    <t>Montant ($)</t>
  </si>
  <si>
    <t>Le client devra déclarer, au moment de sa demande de versement, les montants d’aide financière qu’il a reçu et qu’il prévoit recevoir d’autres organismes dans le cadre de ce projet.</t>
  </si>
  <si>
    <r>
      <rPr>
        <vertAlign val="superscript"/>
        <sz val="8"/>
        <color rgb="FF002D5B"/>
        <rFont val="Arial (Corps)"/>
      </rPr>
      <t>2</t>
    </r>
    <r>
      <rPr>
        <sz val="8"/>
        <color rgb="FF002D5B"/>
        <rFont val="Arial"/>
        <family val="2"/>
        <scheme val="minor"/>
      </rPr>
      <t xml:space="preserve"> À l'exception des études effectuées dans le cadre de la subvention Études de faisabilité d'Énergir.</t>
    </r>
  </si>
  <si>
    <t xml:space="preserve">Veuillez cocher cette cas, si aucune étude de faisaibilité n'est disponible : </t>
  </si>
  <si>
    <r>
      <rPr>
        <sz val="10"/>
        <color rgb="FFFF0000"/>
        <rFont val="Arial"/>
        <family val="2"/>
        <scheme val="minor"/>
      </rPr>
      <t>*</t>
    </r>
    <r>
      <rPr>
        <sz val="10"/>
        <color rgb="FF002D5B"/>
        <rFont val="Arial"/>
        <family val="2"/>
        <scheme val="minor"/>
      </rPr>
      <t xml:space="preserve"> Est-ce que les travaux ont été complétés : </t>
    </r>
  </si>
  <si>
    <r>
      <rPr>
        <sz val="10"/>
        <color rgb="FFFF0000"/>
        <rFont val="Arial"/>
        <family val="2"/>
        <scheme val="minor"/>
      </rPr>
      <t>*</t>
    </r>
    <r>
      <rPr>
        <sz val="10"/>
        <color rgb="FF002D5B"/>
        <rFont val="Arial"/>
        <family val="2"/>
        <scheme val="minor"/>
      </rPr>
      <t xml:space="preserve"> Nom de l'entreprise cliente : </t>
    </r>
  </si>
  <si>
    <t>Le client déclare que les renseignements fournis dans tous les documents transmis sont exacts et complets. Le client accepte qu’Énergir fasse des validations auprès d’autres organismes susceptibles de participer financièrement à ce projet et partage l’information avec ces derniers. Le client reconnaît que toute fausse déclaration pourrait entraîner un remboursement intégral du montant de l’aide financière accordée par Énergir.</t>
  </si>
  <si>
    <r>
      <rPr>
        <sz val="10"/>
        <color rgb="FFFF0000"/>
        <rFont val="Arial"/>
        <family val="2"/>
        <scheme val="minor"/>
      </rPr>
      <t>*</t>
    </r>
    <r>
      <rPr>
        <sz val="10"/>
        <color rgb="FF002D5B"/>
        <rFont val="Arial"/>
        <family val="2"/>
        <scheme val="minor"/>
      </rPr>
      <t xml:space="preserve"> Nom de la personne-ressource client : </t>
    </r>
  </si>
  <si>
    <r>
      <rPr>
        <sz val="10"/>
        <color rgb="FFFF0000"/>
        <rFont val="Arial"/>
        <family val="2"/>
        <scheme val="minor"/>
      </rPr>
      <t>*</t>
    </r>
    <r>
      <rPr>
        <sz val="10"/>
        <color rgb="FF002D5B"/>
        <rFont val="Arial"/>
        <family val="2"/>
        <scheme val="minor"/>
      </rPr>
      <t xml:space="preserve"> Titre :</t>
    </r>
  </si>
  <si>
    <r>
      <rPr>
        <sz val="10"/>
        <color rgb="FFFF0000"/>
        <rFont val="Arial"/>
        <family val="2"/>
        <scheme val="minor"/>
      </rPr>
      <t>*</t>
    </r>
    <r>
      <rPr>
        <sz val="10"/>
        <color rgb="FF002D5B"/>
        <rFont val="Arial"/>
        <family val="2"/>
        <scheme val="minor"/>
      </rPr>
      <t xml:space="preserve"> Date :</t>
    </r>
  </si>
  <si>
    <t xml:space="preserve">Pour validation </t>
  </si>
  <si>
    <t>Nombre de champ qu'il reste à compléter dans le formulaire :</t>
  </si>
  <si>
    <r>
      <rPr>
        <b/>
        <sz val="14"/>
        <color rgb="FF00B0F0"/>
        <rFont val="Arial"/>
        <family val="2"/>
        <scheme val="minor"/>
      </rPr>
      <t xml:space="preserve">Faire parvenir ce formulaire en format Excel à : </t>
    </r>
    <r>
      <rPr>
        <b/>
        <u/>
        <sz val="14"/>
        <color rgb="FF00B0F0"/>
        <rFont val="Arial"/>
        <family val="2"/>
        <scheme val="minor"/>
      </rPr>
      <t>efficaciteenergetique@energir.com</t>
    </r>
  </si>
  <si>
    <t>Le présent formulaire doit être envoyé par courriel à Énergir par le participant ou bien celui-ci doit être mis en copie conforme lors de l’envoi.</t>
  </si>
  <si>
    <t>Énergir se réserve le droit de modifier le programme ou d’y mettre fin en tout temps, sans préavis. 
Énergir s’engage à traiter les demandes qui lui sont soumises dans des délais qu’elle juge raisonnables.</t>
  </si>
  <si>
    <t>Rapport détaillé des coûts</t>
  </si>
  <si>
    <t>Volet Implantation de mesures efficaces</t>
  </si>
  <si>
    <r>
      <rPr>
        <sz val="11"/>
        <color rgb="FFFF0000"/>
        <rFont val="Arial (Corps)"/>
      </rPr>
      <t>*</t>
    </r>
    <r>
      <rPr>
        <sz val="11"/>
        <color theme="1"/>
        <rFont val="Arial"/>
        <family val="2"/>
        <scheme val="minor"/>
      </rPr>
      <t xml:space="preserve"> Veuillez indiquer le numéro de dossier dans le tableau ci-dessous :</t>
    </r>
  </si>
  <si>
    <t xml:space="preserve">Nom du projet : </t>
  </si>
  <si>
    <r>
      <t>N</t>
    </r>
    <r>
      <rPr>
        <b/>
        <sz val="14"/>
        <color theme="1"/>
        <rFont val="Calibri"/>
        <family val="2"/>
      </rPr>
      <t>°</t>
    </r>
    <r>
      <rPr>
        <b/>
        <sz val="12.6"/>
        <color theme="1"/>
        <rFont val="Arial"/>
        <family val="2"/>
      </rPr>
      <t xml:space="preserve"> de dossier</t>
    </r>
  </si>
  <si>
    <t>n° PE :</t>
  </si>
  <si>
    <t>PE2XX-XXXX</t>
  </si>
  <si>
    <r>
      <rPr>
        <b/>
        <sz val="11"/>
        <color rgb="FFFF0000"/>
        <rFont val="Arial"/>
        <family val="2"/>
        <scheme val="minor"/>
      </rPr>
      <t>Instructions</t>
    </r>
    <r>
      <rPr>
        <sz val="11"/>
        <color rgb="FFFF0000"/>
        <rFont val="Arial"/>
        <family val="2"/>
        <scheme val="minor"/>
      </rPr>
      <t xml:space="preserve"> : la version préliminaire doit être remplie à l'étape 1 du Guide du participant, soit avant la réalisation des travaux. La version finale doit être remplie à l'étape 4, soit après la réalisation du projet.</t>
    </r>
  </si>
  <si>
    <t>Description de la mesure</t>
  </si>
  <si>
    <t>Scénario efficace</t>
  </si>
  <si>
    <t>Facture</t>
  </si>
  <si>
    <t>Surcoût réel de la mesure</t>
  </si>
  <si>
    <t>Justification/Commentaire (DATECH)</t>
  </si>
  <si>
    <t>N° facture</t>
  </si>
  <si>
    <t>Date</t>
  </si>
  <si>
    <t>Coûts réels</t>
  </si>
  <si>
    <t>Sous-total</t>
  </si>
  <si>
    <t>Énergir se réserve le droit de modifier le programme ou d’y mettre fin en tout temps, sans préavis. Énergir s’engage à traiter les demandes qui lui sont soumises dans des délais qu’elle juge raisonnables.</t>
  </si>
  <si>
    <t xml:space="preserve">3. Sommaire des mesures visées par la demande d’aide financière </t>
  </si>
  <si>
    <r>
      <t>N</t>
    </r>
    <r>
      <rPr>
        <b/>
        <sz val="12"/>
        <color theme="1"/>
        <rFont val="Calibri"/>
        <family val="2"/>
      </rPr>
      <t>°</t>
    </r>
    <r>
      <rPr>
        <b/>
        <sz val="12"/>
        <color theme="1"/>
        <rFont val="Arial"/>
        <family val="2"/>
      </rPr>
      <t xml:space="preserve"> de dossier </t>
    </r>
  </si>
  <si>
    <t>Prix du gaz naturel</t>
  </si>
  <si>
    <t>Moyenne des 12 derniers mois :</t>
  </si>
  <si>
    <t>A:</t>
  </si>
  <si>
    <r>
      <t>$/m</t>
    </r>
    <r>
      <rPr>
        <vertAlign val="superscript"/>
        <sz val="11"/>
        <color theme="1"/>
        <rFont val="Arial"/>
        <family val="2"/>
        <scheme val="minor"/>
      </rPr>
      <t>3</t>
    </r>
  </si>
  <si>
    <t>Prix du gaz naturel pour 
le calcul de la subvention</t>
  </si>
  <si>
    <t>Montants réels payés</t>
  </si>
  <si>
    <t>Montants par défaut</t>
  </si>
  <si>
    <t>Transport - Équilibrage - Inventaire - Distribution</t>
  </si>
  <si>
    <t>Facture d'Énergir</t>
  </si>
  <si>
    <r>
      <t>$/m</t>
    </r>
    <r>
      <rPr>
        <vertAlign val="superscript"/>
        <sz val="10"/>
        <color theme="1"/>
        <rFont val="Arial"/>
        <family val="2"/>
        <scheme val="minor"/>
      </rPr>
      <t>3</t>
    </r>
  </si>
  <si>
    <t>Fourniture</t>
  </si>
  <si>
    <t>Prix réel payé</t>
  </si>
  <si>
    <t>Prix Énergir (affiché en ligne)</t>
  </si>
  <si>
    <t>SPEDE</t>
  </si>
  <si>
    <t>Section 1 – Sommaire des mesures visées par la demande d’aide financière</t>
  </si>
  <si>
    <t>Version préliminaire – AVANT TRAVAUX</t>
  </si>
  <si>
    <t>Version finale – APRÈS TRAVAUX</t>
  </si>
  <si>
    <t>Description de la mesure du scénario efficace,
accompagnée du numéro de la mesure
tel qu’il apparaît dans l’étude de faisabilité</t>
  </si>
  <si>
    <t>Source d'énergie</t>
  </si>
  <si>
    <t>DATECH</t>
  </si>
  <si>
    <t>Section 2 – Estimation du montant d’aide financière pour l’implantation de mesures efficaces</t>
  </si>
  <si>
    <t>Les montants présentés dans cette section sont à titre informatifs seulement et sont calculés selon les informations fournies. Énergir confirmera le montant exact au participant après l’analyse du dossier. 
Le participant pourra alors fournir une facture au nom d’Énergir et au montant d’aide financière à verser.</t>
  </si>
  <si>
    <t>Dans quel secteur êtes-vous?</t>
  </si>
  <si>
    <t>Industriel/Commercial</t>
  </si>
  <si>
    <t>A quelle étape du projet êtes-vous?</t>
  </si>
  <si>
    <t>Préliminaire - avant travaux</t>
  </si>
  <si>
    <t>Veuillez remplir la cellule blanche à filet bleu dans le tableau ci-dessous.</t>
  </si>
  <si>
    <t>Mesure</t>
  </si>
  <si>
    <t>MEÉ-01</t>
  </si>
  <si>
    <t>MEÉ-02</t>
  </si>
  <si>
    <t>MEÉ-03</t>
  </si>
  <si>
    <t>MEÉ-04</t>
  </si>
  <si>
    <t>MEÉ-05</t>
  </si>
  <si>
    <t>MEÉ-06</t>
  </si>
  <si>
    <t>MEÉ-07</t>
  </si>
  <si>
    <t>MEÉ-08</t>
  </si>
  <si>
    <t xml:space="preserve">Total </t>
  </si>
  <si>
    <t>Aide financière unitaire admissible</t>
  </si>
  <si>
    <r>
      <t>m</t>
    </r>
    <r>
      <rPr>
        <vertAlign val="superscript"/>
        <sz val="9"/>
        <color theme="0"/>
        <rFont val="Arial"/>
        <family val="2"/>
        <scheme val="minor"/>
      </rPr>
      <t>3</t>
    </r>
    <r>
      <rPr>
        <sz val="9"/>
        <color theme="0"/>
        <rFont val="Arial"/>
        <family val="2"/>
        <scheme val="minor"/>
      </rPr>
      <t xml:space="preserve"> économisés X aide unitaire $/m</t>
    </r>
    <r>
      <rPr>
        <vertAlign val="superscript"/>
        <sz val="9"/>
        <color theme="0"/>
        <rFont val="Arial"/>
        <family val="2"/>
        <scheme val="minor"/>
      </rPr>
      <t>3</t>
    </r>
  </si>
  <si>
    <r>
      <t xml:space="preserve">Aide financière ajustée (si PRI </t>
    </r>
    <r>
      <rPr>
        <sz val="9"/>
        <color rgb="FFFFFFFF"/>
        <rFont val="Calibri"/>
        <family val="2"/>
      </rPr>
      <t>&lt;</t>
    </r>
    <r>
      <rPr>
        <sz val="9"/>
        <color rgb="FFFFFFFF"/>
        <rFont val="Arial"/>
        <family val="2"/>
      </rPr>
      <t>1an avec aide)</t>
    </r>
  </si>
  <si>
    <t>Coûts admissibles</t>
  </si>
  <si>
    <t>Autres subventions reçues à ce jour ($)</t>
  </si>
  <si>
    <t>Plafond de l'aide financière</t>
  </si>
  <si>
    <t>CELLULES À MASQUER</t>
  </si>
  <si>
    <t>PRI</t>
  </si>
  <si>
    <t>1 à 3ans</t>
  </si>
  <si>
    <t>3 à 20ans</t>
  </si>
  <si>
    <r>
      <t>Aide financière $/m</t>
    </r>
    <r>
      <rPr>
        <vertAlign val="superscript"/>
        <sz val="10"/>
        <rFont val="Arial"/>
        <family val="2"/>
        <scheme val="minor"/>
      </rPr>
      <t>3</t>
    </r>
  </si>
  <si>
    <r>
      <t>Bâtiment n</t>
    </r>
    <r>
      <rPr>
        <b/>
        <sz val="10"/>
        <color theme="0"/>
        <rFont val="Calibri"/>
        <family val="2"/>
      </rPr>
      <t>°1</t>
    </r>
    <r>
      <rPr>
        <b/>
        <sz val="10"/>
        <color theme="0"/>
        <rFont val="Arial"/>
        <family val="2"/>
      </rPr>
      <t xml:space="preserve"> :</t>
    </r>
  </si>
  <si>
    <t>PRI des mesures</t>
  </si>
  <si>
    <t>PRI admissible secteur industriel/commercial?</t>
  </si>
  <si>
    <t>PRI admissible secteur institutionnel?</t>
  </si>
  <si>
    <t>Aide financière unitaire admissible secteur industriel/commercial</t>
  </si>
  <si>
    <t>Aide financière unitaire admissible secteur institutionnel</t>
  </si>
  <si>
    <t>Aide financière utilisée</t>
  </si>
  <si>
    <r>
      <t>m</t>
    </r>
    <r>
      <rPr>
        <b/>
        <vertAlign val="superscript"/>
        <sz val="10"/>
        <color theme="0"/>
        <rFont val="Arial"/>
        <family val="2"/>
        <scheme val="minor"/>
      </rPr>
      <t>3</t>
    </r>
    <r>
      <rPr>
        <b/>
        <sz val="10"/>
        <color theme="0"/>
        <rFont val="Arial"/>
        <family val="2"/>
        <scheme val="minor"/>
      </rPr>
      <t xml:space="preserve"> économisés</t>
    </r>
  </si>
  <si>
    <t>Économies annuelles $</t>
  </si>
  <si>
    <t>Surcoût $</t>
  </si>
  <si>
    <t>PRI avec aide ÉNERGIR</t>
  </si>
  <si>
    <t>PRI avec aide Énergir &gt; 1 an</t>
  </si>
  <si>
    <t xml:space="preserve">PRI avec aide ajustée </t>
  </si>
  <si>
    <t>Pourcentage aide financière (%)</t>
  </si>
  <si>
    <r>
      <t xml:space="preserve">% </t>
    </r>
    <r>
      <rPr>
        <b/>
        <sz val="10"/>
        <color rgb="FFFFFFFF"/>
        <rFont val="Calibri"/>
        <family val="2"/>
      </rPr>
      <t>&lt;</t>
    </r>
    <r>
      <rPr>
        <b/>
        <sz val="10"/>
        <color rgb="FFFFFFFF"/>
        <rFont val="Arial"/>
        <family val="2"/>
      </rPr>
      <t xml:space="preserve"> 50% des coûts admissibles</t>
    </r>
  </si>
  <si>
    <t>% de l'aide après ajustement</t>
  </si>
  <si>
    <r>
      <t xml:space="preserve">% </t>
    </r>
    <r>
      <rPr>
        <b/>
        <sz val="10"/>
        <color rgb="FFFFFFFF"/>
        <rFont val="Calibri"/>
        <family val="2"/>
      </rPr>
      <t>&lt;</t>
    </r>
    <r>
      <rPr>
        <b/>
        <sz val="10"/>
        <color rgb="FFFFFFFF"/>
        <rFont val="Arial"/>
        <family val="2"/>
      </rPr>
      <t xml:space="preserve"> 75% des coûts admissibles</t>
    </r>
  </si>
  <si>
    <t>% des aides après ajustement</t>
  </si>
  <si>
    <t>Section 3 – Signature version préliminaire – AVANT TRAVAUX</t>
  </si>
  <si>
    <t>Pour tous les projets :</t>
  </si>
  <si>
    <r>
      <t xml:space="preserve">Conformément à l’étape 1 du </t>
    </r>
    <r>
      <rPr>
        <i/>
        <sz val="10"/>
        <color rgb="FF002D5B"/>
        <rFont val="Arial"/>
        <family val="2"/>
        <scheme val="minor"/>
      </rPr>
      <t>Guide du participant</t>
    </r>
    <r>
      <rPr>
        <sz val="10"/>
        <color rgb="FF002D5B"/>
        <rFont val="Arial"/>
        <family val="2"/>
        <scheme val="minor"/>
      </rPr>
      <t>, je joins à la présente :</t>
    </r>
  </si>
  <si>
    <t>L'onglet 1 (Demande d'admissibilité);</t>
  </si>
  <si>
    <t>L'onglet 2 (Rapport détaillé des coûts – version préliminaire);</t>
  </si>
  <si>
    <t>L'onglet 3 (Sommaire des mesures – version préliminaire);</t>
  </si>
  <si>
    <t>Une copie intégrale de l'étude de faisabilité et/ou des fichiers de calculs.</t>
  </si>
  <si>
    <t>Le plan de suivi (Annexe 2).</t>
  </si>
  <si>
    <t>Autorisation du client :</t>
  </si>
  <si>
    <t>Validation de l'ingénieur :</t>
  </si>
  <si>
    <t>Par la présente, j’autorise Énergir à utiliser les informations contenues dans le présent rapport pour fins de suivi et d’évaluation. Ces informations demeureront strictement confidentielles.</t>
  </si>
  <si>
    <t>Je certifie que les calculs d’économies d’énergie sont conformes et que les mesures étudiées et/ou implantées respectent les lois et les règlements applicables au Québec.</t>
  </si>
  <si>
    <r>
      <rPr>
        <sz val="10"/>
        <color rgb="FFFF0000"/>
        <rFont val="Arial"/>
        <family val="2"/>
        <scheme val="minor"/>
      </rPr>
      <t>*</t>
    </r>
    <r>
      <rPr>
        <sz val="10"/>
        <color rgb="FF002D5B"/>
        <rFont val="Arial"/>
        <family val="2"/>
        <scheme val="minor"/>
      </rPr>
      <t xml:space="preserve"> Nom de l'entreprise cliente :</t>
    </r>
  </si>
  <si>
    <r>
      <rPr>
        <sz val="10"/>
        <color rgb="FFFF0000"/>
        <rFont val="Arial"/>
        <family val="2"/>
        <scheme val="minor"/>
      </rPr>
      <t>*</t>
    </r>
    <r>
      <rPr>
        <sz val="10"/>
        <color rgb="FF002D5B"/>
        <rFont val="Arial"/>
        <family val="2"/>
        <scheme val="minor"/>
      </rPr>
      <t xml:space="preserve"> Validation effectuée par :</t>
    </r>
  </si>
  <si>
    <r>
      <rPr>
        <sz val="10"/>
        <color rgb="FFED1D24"/>
        <rFont val="Arial"/>
        <family val="2"/>
        <scheme val="minor"/>
      </rPr>
      <t xml:space="preserve">* </t>
    </r>
    <r>
      <rPr>
        <sz val="10"/>
        <color rgb="FF002D5B"/>
        <rFont val="Arial"/>
        <family val="2"/>
        <scheme val="minor"/>
      </rPr>
      <t>Nom de la personne-ressource client :</t>
    </r>
  </si>
  <si>
    <r>
      <rPr>
        <sz val="10"/>
        <color rgb="FFED1D24"/>
        <rFont val="Arial"/>
        <family val="2"/>
        <scheme val="minor"/>
      </rPr>
      <t xml:space="preserve">* </t>
    </r>
    <r>
      <rPr>
        <sz val="10"/>
        <color rgb="FF002D5B"/>
        <rFont val="Arial"/>
        <family val="2"/>
        <scheme val="minor"/>
      </rPr>
      <t>Date :</t>
    </r>
  </si>
  <si>
    <r>
      <rPr>
        <sz val="10"/>
        <color rgb="FFFF0000"/>
        <rFont val="Arial"/>
        <family val="2"/>
        <scheme val="minor"/>
      </rPr>
      <t>*</t>
    </r>
    <r>
      <rPr>
        <sz val="10"/>
        <color rgb="FF002D5B"/>
        <rFont val="Arial"/>
        <family val="2"/>
        <scheme val="minor"/>
      </rPr>
      <t xml:space="preserve"> Nom de l'entreprise (firme) :</t>
    </r>
  </si>
  <si>
    <r>
      <rPr>
        <sz val="10"/>
        <color rgb="FFFF0000"/>
        <rFont val="Arial"/>
        <family val="2"/>
        <scheme val="minor"/>
      </rPr>
      <t>*</t>
    </r>
    <r>
      <rPr>
        <sz val="10"/>
        <color rgb="FF002D5B"/>
        <rFont val="Arial"/>
        <family val="2"/>
        <scheme val="minor"/>
      </rPr>
      <t xml:space="preserve"> N° OIQ :</t>
    </r>
  </si>
  <si>
    <r>
      <rPr>
        <sz val="10"/>
        <color rgb="FFED1D24"/>
        <rFont val="Arial"/>
        <family val="2"/>
        <scheme val="minor"/>
      </rPr>
      <t xml:space="preserve">* </t>
    </r>
    <r>
      <rPr>
        <sz val="10"/>
        <color rgb="FF002D5B"/>
        <rFont val="Arial"/>
        <family val="2"/>
        <scheme val="minor"/>
      </rPr>
      <t>Titre :</t>
    </r>
  </si>
  <si>
    <r>
      <rPr>
        <sz val="10"/>
        <color rgb="FFED1D24"/>
        <rFont val="Arial"/>
        <family val="2"/>
        <scheme val="minor"/>
      </rPr>
      <t xml:space="preserve">* </t>
    </r>
    <r>
      <rPr>
        <sz val="10"/>
        <color rgb="FF002D5B"/>
        <rFont val="Arial"/>
        <family val="2"/>
        <scheme val="minor"/>
      </rPr>
      <t>Numéro de compte Énergir :</t>
    </r>
  </si>
  <si>
    <t>Section 4 – Signature version finale – APRÈS TRAVAUX</t>
  </si>
  <si>
    <t>Le présent formulaire doit être envoyé par courriel à Énergir par le simulateur, ou bien celui-ci doit être mis en copie conforme ainsi que la personne-ressource de l’entreprise cliente.</t>
  </si>
  <si>
    <t>4. Demande de versement de l’aide financière et attestation de mise en service</t>
  </si>
  <si>
    <t>Formulaire de transmission</t>
  </si>
  <si>
    <r>
      <t xml:space="preserve">Je, soussigné, représentant dûment autorisé de (nom de l'entreprise) </t>
    </r>
    <r>
      <rPr>
        <sz val="9"/>
        <color rgb="FFFF0000"/>
        <rFont val="Arial"/>
        <family val="2"/>
        <scheme val="minor"/>
      </rPr>
      <t>*</t>
    </r>
  </si>
  <si>
    <t>ci-après</t>
  </si>
  <si>
    <t>appelée le « client », déclare que la ou les mesures d’efficacité énergétique décrites au tableau « Sommaire des mesures visées par la demande d’aide financière » (Onglet 3) dont le numéro</t>
  </si>
  <si>
    <t>de dossier est</t>
  </si>
  <si>
    <t>et approuvées par votre avis d'acceptation ont été impantées :</t>
  </si>
  <si>
    <t>*</t>
  </si>
  <si>
    <t>Si la ou les mesure(s) ont été implantée(s) avec modifications, veuillez joindre une mise à jour des modifications avec la présente demande.</t>
  </si>
  <si>
    <t>En conséquence, nous reconnaissons que si le volume de gaz naturel économisé a été modifié par rapport à la mesure initiale, Énergir se réserve le droit de modifier le montant de l’aide financière auquel nous avions droit.</t>
  </si>
  <si>
    <t>L’installation de toutes les mesures a été complétée en date du</t>
  </si>
  <si>
    <t>Par la présente, le client s’engage à donner accès à l’immeuble faisant l’objet d’une aide financière de la part d’Énergir. Le représentant dûment autorisé pourra vérifier sur demande la réalisation des mesures, et ce, même si l’aide financière a déjà été versée.</t>
  </si>
  <si>
    <t>Information sur l’aide financière de source externe</t>
  </si>
  <si>
    <t>Je déclare également ci-après les aides financières que j'ai reçues et que je prévois recevoir de la part d’autres organismes pour la réalisation des mesures :</t>
  </si>
  <si>
    <t>Montant reçu à ce jour ($)</t>
  </si>
  <si>
    <t>Montant à recevoir ($)</t>
  </si>
  <si>
    <t>Montant total prévu ($)</t>
  </si>
  <si>
    <t>J'accepte qu’Énergir puisse partager de l’information avec les organismes externes. De plus, j'accepte qu’Énergir révise le montant de l’aide financière afin de tenir compte de l’aide financière externe.</t>
  </si>
  <si>
    <r>
      <t>Conformément à l’étape 4 du</t>
    </r>
    <r>
      <rPr>
        <i/>
        <sz val="10"/>
        <color rgb="FF002D5B"/>
        <rFont val="Arial"/>
        <family val="2"/>
        <scheme val="minor"/>
      </rPr>
      <t xml:space="preserve"> Guide du participant</t>
    </r>
    <r>
      <rPr>
        <sz val="10"/>
        <color rgb="FF002D5B"/>
        <rFont val="Arial"/>
        <family val="2"/>
        <scheme val="minor"/>
      </rPr>
      <t>, je joins à la présente :</t>
    </r>
  </si>
  <si>
    <t>L'onglet 2 (Rapport détaillé des coûts – version finale);</t>
  </si>
  <si>
    <t>L'onglet 3 (Sommaire des mesures – version finale);</t>
  </si>
  <si>
    <t>L'onglet 4 (Demande de versement);</t>
  </si>
  <si>
    <t>Une copie des factures des biens ou des services rendus en lien avec les mesures implantées, incluant :</t>
  </si>
  <si>
    <t>•  Les coordonnées du client et le numéro de compte d’Énergir;</t>
  </si>
  <si>
    <t>•  Les coordonnées du fournisseur du bien fourni ou du service rendu;</t>
  </si>
  <si>
    <t>•  La description du bien installé ou du service rendu, conforme à la description de la mesure dans l’étude de faisabilité.</t>
  </si>
  <si>
    <t>En foi de quoi, nous signons :</t>
  </si>
  <si>
    <t>Propriétaire des installations</t>
  </si>
  <si>
    <t>Responsable principal de l'implantation des mesures</t>
  </si>
  <si>
    <r>
      <rPr>
        <sz val="10"/>
        <color rgb="FFFF0000"/>
        <rFont val="Arial"/>
        <family val="2"/>
        <scheme val="minor"/>
      </rPr>
      <t>*</t>
    </r>
    <r>
      <rPr>
        <sz val="10"/>
        <color rgb="FF002D5B"/>
        <rFont val="Arial"/>
        <family val="2"/>
        <scheme val="minor"/>
      </rPr>
      <t xml:space="preserve"> Nom de la personne-ressource client :</t>
    </r>
  </si>
  <si>
    <r>
      <rPr>
        <sz val="10"/>
        <color rgb="FFFF0000"/>
        <rFont val="Arial"/>
        <family val="2"/>
        <scheme val="minor"/>
      </rPr>
      <t>*</t>
    </r>
    <r>
      <rPr>
        <sz val="10"/>
        <color rgb="FF002D5B"/>
        <rFont val="Arial"/>
        <family val="2"/>
        <scheme val="minor"/>
      </rPr>
      <t xml:space="preserve"> Nom de l'entreprise :</t>
    </r>
  </si>
  <si>
    <r>
      <rPr>
        <sz val="10"/>
        <color rgb="FFFF0000"/>
        <rFont val="Arial"/>
        <family val="2"/>
        <scheme val="minor"/>
      </rPr>
      <t>*</t>
    </r>
    <r>
      <rPr>
        <sz val="10"/>
        <color rgb="FF002D5B"/>
        <rFont val="Arial"/>
        <family val="2"/>
        <scheme val="minor"/>
      </rPr>
      <t xml:space="preserve"> Nom de la personne-responsable :</t>
    </r>
  </si>
  <si>
    <r>
      <rPr>
        <sz val="10"/>
        <color rgb="FFFF0000"/>
        <rFont val="Arial"/>
        <family val="2"/>
        <scheme val="minor"/>
      </rPr>
      <t>*</t>
    </r>
    <r>
      <rPr>
        <sz val="10"/>
        <color theme="1"/>
        <rFont val="Arial"/>
        <family val="2"/>
        <scheme val="minor"/>
      </rPr>
      <t xml:space="preserve"> Date :</t>
    </r>
  </si>
  <si>
    <r>
      <rPr>
        <sz val="10"/>
        <color rgb="FFFF0000"/>
        <rFont val="Arial"/>
        <family val="2"/>
        <scheme val="minor"/>
      </rPr>
      <t>*</t>
    </r>
    <r>
      <rPr>
        <sz val="10"/>
        <color rgb="FF002D5B"/>
        <rFont val="Arial"/>
        <family val="2"/>
        <scheme val="minor"/>
      </rPr>
      <t xml:space="preserve"> Signature : </t>
    </r>
  </si>
  <si>
    <r>
      <rPr>
        <sz val="10"/>
        <color rgb="FFFF0000"/>
        <rFont val="Arial"/>
        <family val="2"/>
        <scheme val="minor"/>
      </rPr>
      <t>*</t>
    </r>
    <r>
      <rPr>
        <sz val="10"/>
        <color theme="1"/>
        <rFont val="Arial"/>
        <family val="2"/>
        <scheme val="minor"/>
      </rPr>
      <t xml:space="preserve"> Signé le :</t>
    </r>
  </si>
  <si>
    <r>
      <rPr>
        <sz val="10"/>
        <color rgb="FFFF0000"/>
        <rFont val="Arial"/>
        <family val="2"/>
        <scheme val="minor"/>
      </rPr>
      <t>*</t>
    </r>
    <r>
      <rPr>
        <sz val="10"/>
        <color rgb="FF002D5B"/>
        <rFont val="Arial"/>
        <family val="2"/>
        <scheme val="minor"/>
      </rPr>
      <t xml:space="preserve"> N° OIQ : </t>
    </r>
  </si>
  <si>
    <t>Pour validation</t>
  </si>
  <si>
    <t>Le présent formulaire doit être envoyé par courriel à Énergir par le participant ou bien celui-ci doit être mis en copie conforme lors de l’envoi. Le simulateur doit aussi être mis en copie conforme lors de l’envoi.</t>
  </si>
  <si>
    <t>FACTURE</t>
  </si>
  <si>
    <t>No de facture :</t>
  </si>
  <si>
    <t>Coordonnées de l'émetteur :</t>
  </si>
  <si>
    <t>Date :</t>
  </si>
  <si>
    <t>Tél. :</t>
  </si>
  <si>
    <t>Téléc. :</t>
  </si>
  <si>
    <t>Facturé à :</t>
  </si>
  <si>
    <t>Énergir</t>
  </si>
  <si>
    <t>1717, rue du Havre</t>
  </si>
  <si>
    <t>Montréal (Québec)</t>
  </si>
  <si>
    <t>H2K 2X3</t>
  </si>
  <si>
    <t>Numéro de compte Énergir :</t>
  </si>
  <si>
    <t xml:space="preserve">Demande d'aide financière </t>
  </si>
  <si>
    <t xml:space="preserve">pour le volet : </t>
  </si>
  <si>
    <t>Description</t>
  </si>
  <si>
    <t>Montant</t>
  </si>
  <si>
    <t>Dossier PE :</t>
  </si>
  <si>
    <t>$</t>
  </si>
  <si>
    <t>Travaux effectués au :</t>
  </si>
  <si>
    <t>Description des travaux :</t>
  </si>
  <si>
    <t>Numéro d’enregistrement TPS :</t>
  </si>
  <si>
    <t>TPS</t>
  </si>
  <si>
    <t>Numéro d’enregistrement TVQ :</t>
  </si>
  <si>
    <t>TVQ</t>
  </si>
  <si>
    <t>Total taxes</t>
  </si>
  <si>
    <t>TOTAL</t>
  </si>
  <si>
    <t>Suivi des économies d’énergie</t>
  </si>
  <si>
    <t>Plan de suivi – Annexe 2</t>
  </si>
  <si>
    <t>Rapport de suivi des économies et demande de versement – Annexe 3</t>
  </si>
  <si>
    <r>
      <t>N</t>
    </r>
    <r>
      <rPr>
        <vertAlign val="superscript"/>
        <sz val="10"/>
        <color rgb="FF002060"/>
        <rFont val="Arial (Corps)"/>
      </rPr>
      <t>o</t>
    </r>
    <r>
      <rPr>
        <sz val="10"/>
        <color rgb="FF002060"/>
        <rFont val="Arial"/>
        <family val="2"/>
        <scheme val="minor"/>
      </rPr>
      <t xml:space="preserve"> Dossier Énergir PE : </t>
    </r>
  </si>
  <si>
    <t xml:space="preserve">Rapport de suivi du </t>
  </si>
  <si>
    <t>Section 1 – Information sur l’aide financière externe</t>
  </si>
  <si>
    <r>
      <t xml:space="preserve">Le client déclare également ci-après les aides financière qu’il a reçues et qu’il prévoit recevoir de la part d’autres organismes </t>
    </r>
    <r>
      <rPr>
        <b/>
        <sz val="10"/>
        <color rgb="FF002D5B"/>
        <rFont val="Arial"/>
        <family val="2"/>
        <scheme val="minor"/>
      </rPr>
      <t>pour le suivi énergétique</t>
    </r>
    <r>
      <rPr>
        <sz val="10"/>
        <color rgb="FF002D5B"/>
        <rFont val="Arial"/>
        <family val="2"/>
        <scheme val="minor"/>
      </rPr>
      <t xml:space="preserve"> :</t>
    </r>
  </si>
  <si>
    <t>Le client accepte qu’Énergir puisse partager de l’information avec les organismes externes. De plus, le client accepte qu’Énergir révise le montant de l’aide financière afin de tenir compte de l’aide financière externe.</t>
  </si>
  <si>
    <t>Section 2 – Sommaire des résultats</t>
  </si>
  <si>
    <t xml:space="preserve">Présenter les résultats de suivi et spécifier comment les données ont été ajustées ou normalisées (si applicable). Tout le détail des données et les fichiers de calculs doivent être joints au formulaire présent. </t>
  </si>
  <si>
    <t>Section 3 – Tableau sommaire des résultats des économies d'énergie</t>
  </si>
  <si>
    <t xml:space="preserve">Description de la mesure
ou du scénario </t>
  </si>
  <si>
    <t>Économies annuelles d’énergie visées
dans la demande de subvention
(voir Onglet 3 de la demande de subvention)</t>
  </si>
  <si>
    <t>Économies annuelles réelles
pour la période de suivi
(Résultats du plan de suivi)</t>
  </si>
  <si>
    <t>Écart</t>
  </si>
  <si>
    <r>
      <t>Description de la mesure</t>
    </r>
    <r>
      <rPr>
        <b/>
        <vertAlign val="superscript"/>
        <sz val="10"/>
        <color theme="4"/>
        <rFont val="Arial"/>
        <family val="2"/>
        <scheme val="minor"/>
      </rPr>
      <t>1</t>
    </r>
  </si>
  <si>
    <r>
      <t>Gaz naturel (m</t>
    </r>
    <r>
      <rPr>
        <b/>
        <vertAlign val="superscript"/>
        <sz val="10"/>
        <color theme="4"/>
        <rFont val="Arial"/>
        <family val="2"/>
        <scheme val="minor"/>
      </rPr>
      <t>3</t>
    </r>
    <r>
      <rPr>
        <b/>
        <sz val="10"/>
        <color theme="4"/>
        <rFont val="Arial"/>
        <family val="2"/>
        <scheme val="minor"/>
      </rPr>
      <t>)</t>
    </r>
  </si>
  <si>
    <t>(%)</t>
  </si>
  <si>
    <t>1- Toutes les mesures, incluant celles ayant une PRI inférieure à 1 an, doivent être inscrites.</t>
  </si>
  <si>
    <t>Section 4 – Expliquer les changements survenus par rapport à la méthodologie proposée initialement au plan de suivi</t>
  </si>
  <si>
    <t>Section 5 – Explication des écarts entre les économies visées et les économies réelles</t>
  </si>
  <si>
    <t>Section 6 – Recommandations afin d’assurer la performance des mesures implantées et des économies visées</t>
  </si>
  <si>
    <t>Section 7 – Impact des correctifs proposés sur les économies d’énergie (si applicable)</t>
  </si>
  <si>
    <t xml:space="preserve">Section 8 – Coûts et honoraires du suivi des économies </t>
  </si>
  <si>
    <t>Présenter les dépenses relatives au suivi des économies.</t>
  </si>
  <si>
    <t>Information sur les dépenses du projet pour le suivi des économies</t>
  </si>
  <si>
    <t>Dépenses réelles ($)</t>
  </si>
  <si>
    <t>Équipements de mesurage</t>
  </si>
  <si>
    <t>Frais d'installation</t>
  </si>
  <si>
    <t>Frais d'ingénierie</t>
  </si>
  <si>
    <t>Autres</t>
  </si>
  <si>
    <t>Total :</t>
  </si>
  <si>
    <t>Section 9 – Conclusion et autres commentaires pertinents</t>
  </si>
  <si>
    <t>Pour les projets de grandes tailles uniquement</t>
  </si>
  <si>
    <r>
      <t>Conformément à l’étape 6 du</t>
    </r>
    <r>
      <rPr>
        <i/>
        <sz val="10"/>
        <color rgb="FF002D5B"/>
        <rFont val="Arial"/>
        <family val="2"/>
        <scheme val="minor"/>
      </rPr>
      <t xml:space="preserve"> Guide du participant</t>
    </r>
    <r>
      <rPr>
        <sz val="10"/>
        <color rgb="FF002D5B"/>
        <rFont val="Arial"/>
        <family val="2"/>
        <scheme val="minor"/>
      </rPr>
      <t>, je joins à la présente :</t>
    </r>
  </si>
  <si>
    <t>Rapport de suivi et demande de versement (Annexe 3);</t>
  </si>
  <si>
    <t>Une copie des factures des fournisseurs de biens fournis ou des services rendus pour le suivi des économies uniquement, incluant :</t>
  </si>
  <si>
    <t>•  La description du bien installé ou du service rendu.</t>
  </si>
  <si>
    <t>Onglet 1</t>
  </si>
  <si>
    <t>Situation</t>
  </si>
  <si>
    <t>Demande multi-bâtiments où chaque bâtiment possède son propre numéro de compte Énergir</t>
  </si>
  <si>
    <t>Demande multi-bâtiments où un ou plusieurs bâtiments ne possèdent pas de numéro de compte Énergir</t>
  </si>
  <si>
    <t>État du bâtiment</t>
  </si>
  <si>
    <t>Nouveau bâtiment</t>
  </si>
  <si>
    <t>Bâtiment existant</t>
  </si>
  <si>
    <t>Travaux terminés</t>
  </si>
  <si>
    <t>Oui</t>
  </si>
  <si>
    <t>Non</t>
  </si>
  <si>
    <t>Multibâtiment</t>
  </si>
  <si>
    <t>Oui, je le confirme</t>
  </si>
  <si>
    <t>Non, je ne peux pas le confirmer</t>
  </si>
  <si>
    <t>Onglet 3</t>
  </si>
  <si>
    <t>Étapes</t>
  </si>
  <si>
    <t>Finale - après travaux</t>
  </si>
  <si>
    <t>Secteur</t>
  </si>
  <si>
    <t>Institutionnel</t>
  </si>
  <si>
    <t>Usage</t>
  </si>
  <si>
    <t>Procédé</t>
  </si>
  <si>
    <t>Combiné</t>
  </si>
  <si>
    <t>Chauffage d'espace</t>
  </si>
  <si>
    <t>Eau chaude sanitaire</t>
  </si>
  <si>
    <t>Ventilation</t>
  </si>
  <si>
    <t>Électricité (kWh)</t>
  </si>
  <si>
    <r>
      <t>Gaz naturel (m</t>
    </r>
    <r>
      <rPr>
        <vertAlign val="superscript"/>
        <sz val="11"/>
        <color theme="1"/>
        <rFont val="Arial"/>
        <family val="2"/>
        <scheme val="minor"/>
      </rPr>
      <t>3</t>
    </r>
    <r>
      <rPr>
        <sz val="11"/>
        <color theme="1"/>
        <rFont val="Arial"/>
        <family val="2"/>
        <scheme val="minor"/>
      </rPr>
      <t>)</t>
    </r>
  </si>
  <si>
    <t>Mazout (L)</t>
  </si>
  <si>
    <t>Propane (L)</t>
  </si>
  <si>
    <t>Onglet 4</t>
  </si>
  <si>
    <t>Modification</t>
  </si>
  <si>
    <t>De façon intégrale sans modification</t>
  </si>
  <si>
    <t>Avec des modifications</t>
  </si>
  <si>
    <t>Pour les clients grandes entreprises assujettis aux tarifs D4 ou D5 :</t>
  </si>
  <si>
    <t>Pour les clients assujettis aux tarifs D1 ou D3* :</t>
  </si>
  <si>
    <r>
      <rPr>
        <b/>
        <sz val="10"/>
        <color rgb="FFFF0000"/>
        <rFont val="Arial"/>
        <family val="2"/>
        <scheme val="minor"/>
      </rPr>
      <t>Instructions</t>
    </r>
    <r>
      <rPr>
        <sz val="10"/>
        <color rgb="FFFF0000"/>
        <rFont val="Arial"/>
        <family val="2"/>
        <scheme val="minor"/>
      </rPr>
      <t xml:space="preserve"> : cette annexe doit être remplie uniquement pour les projets dont (cocher si applicable) :</t>
    </r>
  </si>
  <si>
    <t xml:space="preserve">*Les clients assujettis aux tarifs D1 et D3, qui n’achètent pas le gaz du réseau, doivent compléter la section qui suit. </t>
  </si>
  <si>
    <r>
      <t>les économies de gaz naturel annuelles estimées au moment de la demande d'admissibilité sont de 500 000 m³ et plus (</t>
    </r>
    <r>
      <rPr>
        <b/>
        <sz val="10"/>
        <color rgb="FFFF0000"/>
        <rFont val="Arial"/>
        <family val="2"/>
        <scheme val="minor"/>
      </rPr>
      <t>suivi des économies obligatoire</t>
    </r>
    <r>
      <rPr>
        <sz val="10"/>
        <color rgb="FFFF0000"/>
        <rFont val="Arial"/>
        <family val="2"/>
        <scheme val="minor"/>
      </rPr>
      <t>)</t>
    </r>
  </si>
  <si>
    <r>
      <rPr>
        <b/>
        <sz val="14"/>
        <color theme="1"/>
        <rFont val="Arial"/>
        <family val="2"/>
        <scheme val="minor"/>
      </rPr>
      <t>Instructions</t>
    </r>
    <r>
      <rPr>
        <sz val="14"/>
        <color theme="1"/>
        <rFont val="Arial"/>
        <family val="2"/>
        <scheme val="minor"/>
      </rPr>
      <t xml:space="preserve"> : cette annexe est un document Word qui doit être rempli lors de l’Étape 1 du Guide du participant pour les projets de grande taille (économies de 500 000 m</t>
    </r>
    <r>
      <rPr>
        <vertAlign val="superscript"/>
        <sz val="14"/>
        <color theme="1"/>
        <rFont val="Arial"/>
        <family val="2"/>
        <scheme val="minor"/>
      </rPr>
      <t xml:space="preserve">3 </t>
    </r>
    <r>
      <rPr>
        <sz val="14"/>
        <color theme="1"/>
        <rFont val="Arial"/>
        <family val="2"/>
        <scheme val="minor"/>
      </rPr>
      <t>et plus) devant réaliser un suivi des économies obligatoire ou les projets de petite taille qui souhaitent réaliser un suivi des économies volontaire. Cette annexe peut être téléchargée à partir du lien suivant :</t>
    </r>
  </si>
  <si>
    <r>
      <t>les économies de gaz naturel annuelles estimées au moment de la demande d'admissibilité sont inférieures à 500 000 m³ et le client souhaite réaliser un suivi des économies (</t>
    </r>
    <r>
      <rPr>
        <b/>
        <sz val="10"/>
        <color rgb="FFFF0000"/>
        <rFont val="Arial"/>
        <family val="2"/>
        <scheme val="minor"/>
      </rPr>
      <t>suivi des économies volontaire</t>
    </r>
    <r>
      <rPr>
        <sz val="10"/>
        <color rgb="FFFF0000"/>
        <rFont val="Arial"/>
        <family val="2"/>
        <scheme val="minor"/>
      </rPr>
      <t>)</t>
    </r>
  </si>
  <si>
    <r>
      <t xml:space="preserve">Total </t>
    </r>
    <r>
      <rPr>
        <b/>
        <sz val="11"/>
        <color theme="1"/>
        <rFont val="Arial"/>
        <family val="2"/>
        <scheme val="minor"/>
      </rPr>
      <t>B</t>
    </r>
  </si>
  <si>
    <r>
      <t xml:space="preserve">Total </t>
    </r>
    <r>
      <rPr>
        <b/>
        <sz val="11"/>
        <color theme="1"/>
        <rFont val="Arial"/>
        <family val="2"/>
        <scheme val="minor"/>
      </rPr>
      <t>C</t>
    </r>
  </si>
  <si>
    <r>
      <t xml:space="preserve">Économies annuelles ($)
</t>
    </r>
    <r>
      <rPr>
        <b/>
        <sz val="9"/>
        <color theme="0"/>
        <rFont val="Arial"/>
        <family val="2"/>
        <scheme val="minor"/>
      </rPr>
      <t>(A), (B) ou (C) x (D)</t>
    </r>
  </si>
  <si>
    <r>
      <t>Quantité annuelle économisée en 
gaz naturel 
(m</t>
    </r>
    <r>
      <rPr>
        <vertAlign val="superscript"/>
        <sz val="9"/>
        <color theme="0"/>
        <rFont val="Arial"/>
        <family val="2"/>
        <scheme val="minor"/>
      </rPr>
      <t>3</t>
    </r>
    <r>
      <rPr>
        <sz val="9"/>
        <color theme="0"/>
        <rFont val="Arial"/>
        <family val="2"/>
        <scheme val="minor"/>
      </rPr>
      <t xml:space="preserve">)                                             </t>
    </r>
    <r>
      <rPr>
        <b/>
        <sz val="9"/>
        <color theme="0"/>
        <rFont val="Arial"/>
        <family val="2"/>
        <scheme val="minor"/>
      </rPr>
      <t>D</t>
    </r>
  </si>
  <si>
    <r>
      <t>Pour les projets de grande taille (économies de 500 000 m</t>
    </r>
    <r>
      <rPr>
        <b/>
        <vertAlign val="superscript"/>
        <sz val="10"/>
        <color theme="1"/>
        <rFont val="Arial"/>
        <family val="2"/>
        <scheme val="minor"/>
      </rPr>
      <t>3</t>
    </r>
    <r>
      <rPr>
        <b/>
        <sz val="10"/>
        <color theme="1"/>
        <rFont val="Arial"/>
        <family val="2"/>
        <scheme val="minor"/>
      </rPr>
      <t xml:space="preserve"> et plus) </t>
    </r>
    <r>
      <rPr>
        <b/>
        <u/>
        <sz val="10"/>
        <color theme="1"/>
        <rFont val="Arial"/>
        <family val="2"/>
        <scheme val="minor"/>
      </rPr>
      <t xml:space="preserve">et les projets avec suivi des économies volontaire </t>
    </r>
    <r>
      <rPr>
        <b/>
        <sz val="10"/>
        <color theme="1"/>
        <rFont val="Arial"/>
        <family val="2"/>
        <scheme val="minor"/>
      </rPr>
      <t>:</t>
    </r>
  </si>
  <si>
    <t>https://energir.com/files/energir_common/import/Fichiers/Affaires/EE_Programmes/Etudes_et_aide/2023/GuideParticipant_Etudes-implantation_FR_2023-11.pdf</t>
  </si>
  <si>
    <t>https://energir.com/files/energir_common/import/Fichiers/Affaires/EE_Programmes/Etudes_et_aide/2018/Plan-de-suiviannexe-2FR.docx</t>
  </si>
  <si>
    <t>Total aide énergir et autres subventions ($)</t>
  </si>
  <si>
    <t>Pourcentage total des aides (%)</t>
  </si>
  <si>
    <t>Commentaires DATECH</t>
  </si>
  <si>
    <t>Liste des mesures</t>
  </si>
  <si>
    <t>Veuillez décrire les mesures identifiées dans l'étude, accompagnée du numéro de la mesure tel qu’il apparaît dans l’étude de faisabilité</t>
  </si>
  <si>
    <t>Scénario de référence</t>
  </si>
  <si>
    <t>Surcoût de la mesure</t>
  </si>
  <si>
    <t>Mesure 1</t>
  </si>
  <si>
    <r>
      <t xml:space="preserve">Indiquez ici la mesure et son numéro </t>
    </r>
    <r>
      <rPr>
        <i/>
        <sz val="10"/>
        <color theme="2" tint="-0.499984740745262"/>
        <rFont val="Arial"/>
        <family val="2"/>
        <scheme val="minor"/>
      </rPr>
      <t>exemple : ME1 - Thermopompe</t>
    </r>
  </si>
  <si>
    <t>Commentaires</t>
  </si>
  <si>
    <t>Sous-total :</t>
  </si>
  <si>
    <t>Mesure 2</t>
  </si>
  <si>
    <t>Mesure 3</t>
  </si>
  <si>
    <t>Mesure 4</t>
  </si>
  <si>
    <t>Mesure 5</t>
  </si>
  <si>
    <t>Mesure 6</t>
  </si>
  <si>
    <t>Mesure 7</t>
  </si>
  <si>
    <t>Mesure 8</t>
  </si>
  <si>
    <t>Mesure 9</t>
  </si>
  <si>
    <t>Mesure 10</t>
  </si>
  <si>
    <t>Mesure 11</t>
  </si>
  <si>
    <t>Mesure 12</t>
  </si>
  <si>
    <t>Mesure 13</t>
  </si>
  <si>
    <t>Mesure 14</t>
  </si>
  <si>
    <t>Mesure 15</t>
  </si>
  <si>
    <t>Mesure 16</t>
  </si>
  <si>
    <t>Mesure 17</t>
  </si>
  <si>
    <t>Mesure 18</t>
  </si>
  <si>
    <t>Mesure 19</t>
  </si>
  <si>
    <t>Mesure 20</t>
  </si>
  <si>
    <t>Total des coûts du projet :</t>
  </si>
  <si>
    <r>
      <t>Bâtiment</t>
    </r>
    <r>
      <rPr>
        <b/>
        <sz val="14"/>
        <color theme="2"/>
        <rFont val="Calibri"/>
        <family val="2"/>
      </rPr>
      <t xml:space="preserve"> </t>
    </r>
    <r>
      <rPr>
        <b/>
        <sz val="14"/>
        <color theme="2"/>
        <rFont val="Arial"/>
        <family val="2"/>
      </rPr>
      <t>:</t>
    </r>
  </si>
  <si>
    <t>Estimation des coûts (version préliminaire) - AVANT TRAVAUX</t>
  </si>
  <si>
    <t>Suivi des coûts (version finale) - APRÈS TRAVAUX</t>
  </si>
  <si>
    <r>
      <t xml:space="preserve">Quantité annuelle 
économisée 
en gaz naturel
(m³)
</t>
    </r>
    <r>
      <rPr>
        <b/>
        <sz val="9"/>
        <color theme="0"/>
        <rFont val="Arial"/>
        <family val="2"/>
        <scheme val="minor"/>
      </rPr>
      <t>D</t>
    </r>
  </si>
  <si>
    <r>
      <t xml:space="preserve">Économies annuelles en gaz naturel ($)
</t>
    </r>
    <r>
      <rPr>
        <b/>
        <sz val="9"/>
        <color theme="0"/>
        <rFont val="Arial"/>
        <family val="2"/>
        <scheme val="minor"/>
      </rPr>
      <t>(A), (B) ou (C) x (D)</t>
    </r>
  </si>
  <si>
    <t>Surcoût de la 
mesure du scénario efficace ($)</t>
  </si>
  <si>
    <r>
      <t xml:space="preserve">PRI </t>
    </r>
    <r>
      <rPr>
        <vertAlign val="superscript"/>
        <sz val="9"/>
        <color rgb="FFFFFFFF"/>
        <rFont val="Arial"/>
        <family val="2"/>
        <scheme val="minor"/>
      </rPr>
      <t>1</t>
    </r>
    <r>
      <rPr>
        <sz val="9"/>
        <color rgb="FFFFFFFF"/>
        <rFont val="Arial"/>
        <family val="2"/>
        <scheme val="minor"/>
      </rPr>
      <t xml:space="preserve"> année</t>
    </r>
  </si>
  <si>
    <r>
      <t xml:space="preserve">Quantité annuelle économisée en kWh d'électricité 
(s'il y a lieu) </t>
    </r>
    <r>
      <rPr>
        <vertAlign val="superscript"/>
        <sz val="9"/>
        <color rgb="FFFFFFFF"/>
        <rFont val="Arial"/>
        <family val="2"/>
        <scheme val="minor"/>
      </rPr>
      <t>2</t>
    </r>
    <r>
      <rPr>
        <sz val="9"/>
        <color rgb="FFFFFFFF"/>
        <rFont val="Arial"/>
        <family val="2"/>
        <scheme val="minor"/>
      </rPr>
      <t xml:space="preserve"> </t>
    </r>
  </si>
  <si>
    <t>Description de la mesure du scénario efficace, 
accompagnée du numéro de la mesure tel qu’il apparaît dans l’étude de faisabilité</t>
  </si>
  <si>
    <t>Afficher plus de 8 mesures en cliquant sur le + dans la marge de gauche.</t>
  </si>
  <si>
    <t>Surcoût de la mesure du scénario efficace ($)</t>
  </si>
  <si>
    <r>
      <t>PRI</t>
    </r>
    <r>
      <rPr>
        <vertAlign val="superscript"/>
        <sz val="9"/>
        <color theme="0"/>
        <rFont val="Arial"/>
        <family val="2"/>
        <scheme val="minor"/>
      </rPr>
      <t>1</t>
    </r>
    <r>
      <rPr>
        <sz val="9"/>
        <color theme="0"/>
        <rFont val="Arial"/>
        <family val="2"/>
        <scheme val="minor"/>
      </rPr>
      <t xml:space="preserve"> année</t>
    </r>
  </si>
  <si>
    <r>
      <t xml:space="preserve">Quantité annuelle économisée en kWh d'électricité (s'il y a lieu) </t>
    </r>
    <r>
      <rPr>
        <vertAlign val="superscript"/>
        <sz val="9"/>
        <color theme="0"/>
        <rFont val="Arial"/>
        <family val="2"/>
        <scheme val="minor"/>
      </rPr>
      <t>2</t>
    </r>
  </si>
  <si>
    <t>2- Pour les mesures apportant des économies de gaz naturel et d'électricité. Ne pas inscrire les mesures amenant une hausse de la consommation électrique (comme le thermopompage par exemple).</t>
  </si>
  <si>
    <r>
      <t>PRI admissible</t>
    </r>
    <r>
      <rPr>
        <vertAlign val="superscript"/>
        <sz val="9"/>
        <color rgb="FFFFFFFF"/>
        <rFont val="Arial"/>
        <family val="2"/>
        <scheme val="minor"/>
      </rPr>
      <t>3</t>
    </r>
    <r>
      <rPr>
        <sz val="9"/>
        <color rgb="FFFFFFFF"/>
        <rFont val="Arial"/>
        <family val="2"/>
        <scheme val="minor"/>
      </rPr>
      <t>?</t>
    </r>
  </si>
  <si>
    <t>3- Les mesures ayant une PRI supérieure à 20 ans peuvent être soumises à Énergir pour validation des calculs.</t>
  </si>
  <si>
    <t>MEÉ-09</t>
  </si>
  <si>
    <t>MEÉ-10</t>
  </si>
  <si>
    <t>MEÉ-11</t>
  </si>
  <si>
    <t>MEÉ-12</t>
  </si>
  <si>
    <t>MEÉ-13</t>
  </si>
  <si>
    <t>MEÉ-14</t>
  </si>
  <si>
    <t>MEÉ-15</t>
  </si>
  <si>
    <t>MEÉ-16</t>
  </si>
  <si>
    <t>MEÉ-17</t>
  </si>
  <si>
    <t>MEÉ-18</t>
  </si>
  <si>
    <t>MEÉ-19</t>
  </si>
  <si>
    <t>MEÉ-20</t>
  </si>
  <si>
    <r>
      <t xml:space="preserve">Estimation de l’aide financière maximale :
</t>
    </r>
    <r>
      <rPr>
        <sz val="9"/>
        <color theme="1"/>
        <rFont val="Arial"/>
        <family val="2"/>
        <scheme val="minor"/>
      </rPr>
      <t>(montant le plus petit entre la somme des subventions par mesure et 1 000 000$)</t>
    </r>
  </si>
  <si>
    <t>Afficher plus de 10 mesures en cliquant sur le + dans la marge à gauche.</t>
  </si>
  <si>
    <r>
      <t xml:space="preserve">Aide financière ajustée si </t>
    </r>
    <r>
      <rPr>
        <sz val="9"/>
        <color rgb="FFFFFFFF"/>
        <rFont val="Calibri"/>
        <family val="2"/>
      </rPr>
      <t>&gt;</t>
    </r>
    <r>
      <rPr>
        <sz val="9"/>
        <color rgb="FFFFFFFF"/>
        <rFont val="Arial"/>
        <family val="2"/>
      </rPr>
      <t xml:space="preserve"> 75% des coûts admissibles avec les autres subventions</t>
    </r>
  </si>
  <si>
    <t>Afficher plus de 8 mesures en cliquant sur le + dans la marge à gauche.</t>
  </si>
  <si>
    <r>
      <t xml:space="preserve">Aide financière ajustée si </t>
    </r>
    <r>
      <rPr>
        <sz val="9"/>
        <color rgb="FFFFFFFF"/>
        <rFont val="Calibri"/>
        <family val="2"/>
      </rPr>
      <t>&gt;</t>
    </r>
    <r>
      <rPr>
        <sz val="9"/>
        <color rgb="FFFFFFFF"/>
        <rFont val="Arial"/>
        <family val="2"/>
      </rPr>
      <t xml:space="preserve"> 50% des coûts admissibles</t>
    </r>
  </si>
  <si>
    <r>
      <t>version n</t>
    </r>
    <r>
      <rPr>
        <sz val="5"/>
        <color theme="1"/>
        <rFont val="Calibri"/>
        <family val="2"/>
      </rPr>
      <t>°3</t>
    </r>
    <r>
      <rPr>
        <sz val="5"/>
        <color theme="1"/>
        <rFont val="Arial"/>
        <family val="2"/>
        <scheme val="minor"/>
      </rPr>
      <t xml:space="preserve"> 2025-02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</si>
</sst>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4" formatCode="_ * #,##0.00_)\ &quot;$&quot;_ ;_ * \(#,##0.00\)\ &quot;$&quot;_ ;_ * &quot;-&quot;??_)\ &quot;$&quot;_ ;_ @_ "/>
    <numFmt numFmtId="164" formatCode="_(* #,##0.00_);_(* \(#,##0.00\);_(* &quot;-&quot;??_);_(@_)"/>
    <numFmt numFmtId="165" formatCode="_-* #,##0.00\ _$_-;_-* #,##0.00\ _$\-;_-* &quot;-&quot;??\ _$_-;_-@_-"/>
    <numFmt numFmtId="166" formatCode="yyyy/mm/dd;@"/>
    <numFmt numFmtId="167" formatCode="#,##0.00\ _$"/>
    <numFmt numFmtId="168" formatCode="_ * #,##0.0_)\ _$_ ;_ * \(#,##0.0\)\ _$_ ;_ * &quot;-&quot;??_)\ _$_ ;_ @_ "/>
    <numFmt numFmtId="169" formatCode="#,##0.00\ &quot;$&quot;"/>
    <numFmt numFmtId="170" formatCode="#,##0\ &quot;$&quot;"/>
    <numFmt numFmtId="171" formatCode="#,##0&quot; m³&quot;"/>
    <numFmt numFmtId="172" formatCode="#,##0.0&quot; $/m³&quot;"/>
    <numFmt numFmtId="173" formatCode="0.0"/>
    <numFmt numFmtId="174" formatCode="#,##0&quot; kWh&quot;"/>
    <numFmt numFmtId="175" formatCode="_ * #,##0_)\ &quot;$&quot;_ ;_ * \(#,##0\)\ &quot;$&quot;_ ;_ * &quot;-&quot;??_)\ &quot;$&quot;_ ;_ @_ "/>
  </numFmts>
  <fonts count="120">
    <font>
      <sz val="11"/>
      <color theme="1"/>
      <name val="Arial"/>
      <family val="2"/>
      <scheme val="minor"/>
    </font>
    <font>
      <sz val="12"/>
      <color theme="1"/>
      <name val="Arial"/>
      <family val="2"/>
      <scheme val="minor"/>
    </font>
    <font>
      <sz val="11"/>
      <color theme="1"/>
      <name val="Arial"/>
      <family val="2"/>
      <scheme val="minor"/>
    </font>
    <font>
      <sz val="11"/>
      <color rgb="FFFF0000"/>
      <name val="Arial"/>
      <family val="2"/>
      <scheme val="minor"/>
    </font>
    <font>
      <b/>
      <sz val="16"/>
      <color theme="1"/>
      <name val="Arial"/>
      <family val="2"/>
      <scheme val="minor"/>
    </font>
    <font>
      <b/>
      <sz val="20"/>
      <color rgb="FF004070"/>
      <name val="Arial"/>
      <family val="2"/>
      <scheme val="minor"/>
    </font>
    <font>
      <sz val="10"/>
      <color rgb="FF002855"/>
      <name val="Arial"/>
      <family val="2"/>
      <scheme val="minor"/>
    </font>
    <font>
      <sz val="10"/>
      <color rgb="FF000000"/>
      <name val="Arial"/>
      <family val="2"/>
      <scheme val="minor"/>
    </font>
    <font>
      <b/>
      <sz val="20"/>
      <color rgb="FF002855"/>
      <name val="Arial"/>
      <family val="2"/>
      <scheme val="minor"/>
    </font>
    <font>
      <b/>
      <sz val="10"/>
      <name val="Arial"/>
      <family val="2"/>
      <scheme val="minor"/>
    </font>
    <font>
      <b/>
      <sz val="10"/>
      <color rgb="FFFFFFFF"/>
      <name val="Arial"/>
      <family val="2"/>
      <scheme val="minor"/>
    </font>
    <font>
      <b/>
      <sz val="10"/>
      <color rgb="FF002D5B"/>
      <name val="Arial"/>
      <family val="2"/>
      <scheme val="minor"/>
    </font>
    <font>
      <sz val="10"/>
      <name val="Arial"/>
      <family val="2"/>
      <scheme val="minor"/>
    </font>
    <font>
      <sz val="10"/>
      <color rgb="FFED1D24"/>
      <name val="Arial"/>
      <family val="2"/>
      <scheme val="minor"/>
    </font>
    <font>
      <sz val="10"/>
      <color rgb="FF002D5B"/>
      <name val="Arial"/>
      <family val="2"/>
      <scheme val="minor"/>
    </font>
    <font>
      <sz val="10"/>
      <color rgb="FFFF0000"/>
      <name val="Arial"/>
      <family val="2"/>
      <scheme val="minor"/>
    </font>
    <font>
      <sz val="10"/>
      <color theme="1"/>
      <name val="Arial"/>
      <family val="2"/>
      <scheme val="minor"/>
    </font>
    <font>
      <b/>
      <sz val="14"/>
      <color theme="1"/>
      <name val="Arial"/>
      <family val="2"/>
      <scheme val="minor"/>
    </font>
    <font>
      <b/>
      <sz val="10"/>
      <color theme="1"/>
      <name val="Arial"/>
      <family val="2"/>
      <scheme val="minor"/>
    </font>
    <font>
      <sz val="5"/>
      <color theme="1"/>
      <name val="Arial"/>
      <family val="2"/>
      <scheme val="minor"/>
    </font>
    <font>
      <b/>
      <sz val="10"/>
      <color theme="0"/>
      <name val="Arial"/>
      <family val="2"/>
      <scheme val="minor"/>
    </font>
    <font>
      <sz val="10"/>
      <name val="Arial"/>
      <family val="2"/>
    </font>
    <font>
      <b/>
      <sz val="10"/>
      <color rgb="FFFF0000"/>
      <name val="Arial"/>
      <family val="2"/>
      <scheme val="minor"/>
    </font>
    <font>
      <sz val="9"/>
      <color theme="1"/>
      <name val="Arial"/>
      <family val="2"/>
      <scheme val="minor"/>
    </font>
    <font>
      <b/>
      <sz val="11"/>
      <color theme="1"/>
      <name val="Arial"/>
      <family val="2"/>
      <scheme val="minor"/>
    </font>
    <font>
      <sz val="11"/>
      <color theme="1"/>
      <name val="Arial"/>
      <family val="2"/>
    </font>
    <font>
      <u/>
      <sz val="11"/>
      <color theme="10"/>
      <name val="Arial"/>
      <family val="2"/>
      <scheme val="minor"/>
    </font>
    <font>
      <i/>
      <sz val="10"/>
      <color rgb="FF002D5B"/>
      <name val="Arial"/>
      <family val="2"/>
      <scheme val="minor"/>
    </font>
    <font>
      <sz val="8"/>
      <name val="Arial"/>
      <family val="2"/>
      <scheme val="minor"/>
    </font>
    <font>
      <sz val="9"/>
      <color indexed="81"/>
      <name val="Tahoma"/>
      <family val="2"/>
    </font>
    <font>
      <sz val="8"/>
      <name val="Arial"/>
      <family val="2"/>
    </font>
    <font>
      <sz val="10"/>
      <color theme="0" tint="-0.14999847407452621"/>
      <name val="Arial"/>
      <family val="2"/>
    </font>
    <font>
      <b/>
      <sz val="20"/>
      <name val="Arial"/>
      <family val="2"/>
    </font>
    <font>
      <b/>
      <sz val="10"/>
      <color theme="1"/>
      <name val="Arial"/>
      <family val="2"/>
    </font>
    <font>
      <sz val="10"/>
      <color theme="1"/>
      <name val="Arial"/>
      <family val="2"/>
    </font>
    <font>
      <b/>
      <sz val="10"/>
      <color theme="2"/>
      <name val="Arial"/>
      <family val="2"/>
    </font>
    <font>
      <sz val="10"/>
      <color theme="2"/>
      <name val="Arial"/>
      <family val="2"/>
    </font>
    <font>
      <u/>
      <sz val="10"/>
      <color theme="2"/>
      <name val="Arial"/>
      <family val="2"/>
    </font>
    <font>
      <i/>
      <sz val="6"/>
      <name val="Arial"/>
      <family val="2"/>
    </font>
    <font>
      <b/>
      <sz val="10"/>
      <color indexed="10"/>
      <name val="Arial"/>
      <family val="2"/>
    </font>
    <font>
      <sz val="8"/>
      <color rgb="FF000000"/>
      <name val="Tahoma"/>
      <family val="2"/>
    </font>
    <font>
      <sz val="8"/>
      <color rgb="FF000000"/>
      <name val="Arial"/>
      <family val="2"/>
    </font>
    <font>
      <sz val="14"/>
      <color theme="1"/>
      <name val="Arial"/>
      <family val="2"/>
      <scheme val="minor"/>
    </font>
    <font>
      <b/>
      <u/>
      <sz val="14"/>
      <color rgb="FF00B0F0"/>
      <name val="Arial"/>
      <family val="2"/>
      <scheme val="minor"/>
    </font>
    <font>
      <b/>
      <sz val="14"/>
      <color rgb="FF00B0F0"/>
      <name val="Arial"/>
      <family val="2"/>
      <scheme val="minor"/>
    </font>
    <font>
      <b/>
      <sz val="14"/>
      <color theme="4"/>
      <name val="Arial"/>
      <family val="2"/>
      <scheme val="minor"/>
    </font>
    <font>
      <sz val="8"/>
      <color theme="1"/>
      <name val="Arial"/>
      <family val="2"/>
      <scheme val="minor"/>
    </font>
    <font>
      <sz val="8"/>
      <color rgb="FF002D5B"/>
      <name val="Arial"/>
      <family val="2"/>
      <scheme val="minor"/>
    </font>
    <font>
      <b/>
      <sz val="11"/>
      <color rgb="FFFF0000"/>
      <name val="Arial"/>
      <family val="2"/>
      <scheme val="minor"/>
    </font>
    <font>
      <b/>
      <sz val="10"/>
      <color rgb="FF00AEEF"/>
      <name val="Arial"/>
      <family val="2"/>
      <scheme val="minor"/>
    </font>
    <font>
      <vertAlign val="superscript"/>
      <sz val="11"/>
      <color theme="1"/>
      <name val="Arial"/>
      <family val="2"/>
      <scheme val="minor"/>
    </font>
    <font>
      <i/>
      <sz val="11"/>
      <color theme="1"/>
      <name val="Arial"/>
      <family val="2"/>
      <scheme val="minor"/>
    </font>
    <font>
      <b/>
      <vertAlign val="superscript"/>
      <sz val="10"/>
      <color rgb="FF002D5B"/>
      <name val="Arial"/>
      <family val="2"/>
      <scheme val="minor"/>
    </font>
    <font>
      <b/>
      <sz val="14"/>
      <color theme="1"/>
      <name val="Arial"/>
      <family val="2"/>
    </font>
    <font>
      <b/>
      <sz val="18"/>
      <color theme="2"/>
      <name val="Arial"/>
      <family val="2"/>
    </font>
    <font>
      <b/>
      <sz val="12"/>
      <color theme="1"/>
      <name val="Arial"/>
      <family val="2"/>
    </font>
    <font>
      <b/>
      <sz val="30"/>
      <color rgb="FF00AEEF"/>
      <name val="Arial"/>
      <family val="2"/>
      <scheme val="minor"/>
    </font>
    <font>
      <b/>
      <sz val="10"/>
      <color rgb="FF002855"/>
      <name val="Arial"/>
      <family val="2"/>
      <scheme val="minor"/>
    </font>
    <font>
      <vertAlign val="superscript"/>
      <sz val="10"/>
      <color rgb="FF002D5B"/>
      <name val="Arial"/>
      <family val="2"/>
      <scheme val="minor"/>
    </font>
    <font>
      <sz val="10"/>
      <color rgb="FF002060"/>
      <name val="Arial"/>
      <family val="2"/>
      <scheme val="minor"/>
    </font>
    <font>
      <b/>
      <sz val="10"/>
      <color rgb="FF002060"/>
      <name val="Arial"/>
      <family val="2"/>
      <scheme val="minor"/>
    </font>
    <font>
      <sz val="11"/>
      <color rgb="FF002060"/>
      <name val="Arial"/>
      <family val="2"/>
      <scheme val="minor"/>
    </font>
    <font>
      <b/>
      <vertAlign val="superscript"/>
      <sz val="10"/>
      <color theme="0"/>
      <name val="Arial"/>
      <family val="2"/>
      <scheme val="minor"/>
    </font>
    <font>
      <b/>
      <sz val="10"/>
      <color theme="0"/>
      <name val="Calibri"/>
      <family val="2"/>
    </font>
    <font>
      <b/>
      <sz val="10"/>
      <color theme="0"/>
      <name val="Arial"/>
      <family val="2"/>
    </font>
    <font>
      <b/>
      <sz val="10"/>
      <color rgb="FFFFFFFF"/>
      <name val="Calibri"/>
      <family val="2"/>
    </font>
    <font>
      <b/>
      <sz val="10"/>
      <color rgb="FFFFFFFF"/>
      <name val="Arial"/>
      <family val="2"/>
    </font>
    <font>
      <sz val="10"/>
      <color rgb="FF002060"/>
      <name val="Arial"/>
      <family val="2"/>
    </font>
    <font>
      <vertAlign val="superscript"/>
      <sz val="10"/>
      <name val="Arial"/>
      <family val="2"/>
      <scheme val="minor"/>
    </font>
    <font>
      <sz val="18"/>
      <color theme="1"/>
      <name val="Arial"/>
      <family val="2"/>
      <scheme val="minor"/>
    </font>
    <font>
      <sz val="10"/>
      <color rgb="FF000000"/>
      <name val="Calibri"/>
      <family val="2"/>
    </font>
    <font>
      <sz val="12"/>
      <color theme="1"/>
      <name val="Arial"/>
      <family val="2"/>
    </font>
    <font>
      <vertAlign val="superscript"/>
      <sz val="14"/>
      <color theme="1"/>
      <name val="Arial"/>
      <family val="2"/>
      <scheme val="minor"/>
    </font>
    <font>
      <vertAlign val="superscript"/>
      <sz val="10"/>
      <color theme="1"/>
      <name val="Arial"/>
      <family val="2"/>
      <scheme val="minor"/>
    </font>
    <font>
      <b/>
      <sz val="14"/>
      <color theme="1"/>
      <name val="Calibri"/>
      <family val="2"/>
    </font>
    <font>
      <b/>
      <sz val="12.6"/>
      <color theme="1"/>
      <name val="Arial"/>
      <family val="2"/>
    </font>
    <font>
      <b/>
      <vertAlign val="superscript"/>
      <sz val="10"/>
      <color rgb="FF002060"/>
      <name val="Arial (Corps)"/>
    </font>
    <font>
      <sz val="8"/>
      <color rgb="FF002060"/>
      <name val="Arial"/>
      <family val="2"/>
      <scheme val="minor"/>
    </font>
    <font>
      <vertAlign val="superscript"/>
      <sz val="8"/>
      <color rgb="FF002060"/>
      <name val="Arial (Corps)"/>
    </font>
    <font>
      <sz val="10"/>
      <color rgb="FFFF0000"/>
      <name val="Arial (Corps)"/>
    </font>
    <font>
      <vertAlign val="superscript"/>
      <sz val="8"/>
      <color rgb="FF002D5B"/>
      <name val="Arial (Corps)"/>
    </font>
    <font>
      <sz val="11"/>
      <color theme="0"/>
      <name val="Arial"/>
      <family val="2"/>
      <scheme val="minor"/>
    </font>
    <font>
      <sz val="10"/>
      <color theme="0"/>
      <name val="Arial"/>
      <family val="2"/>
      <scheme val="minor"/>
    </font>
    <font>
      <sz val="9.5"/>
      <color rgb="FF002D5B"/>
      <name val="Arial"/>
      <family val="2"/>
      <scheme val="minor"/>
    </font>
    <font>
      <b/>
      <sz val="16"/>
      <color theme="1"/>
      <name val="Arial"/>
      <family val="2"/>
    </font>
    <font>
      <b/>
      <sz val="14"/>
      <color theme="4"/>
      <name val="Arial"/>
      <family val="2"/>
    </font>
    <font>
      <sz val="11"/>
      <color rgb="FFFF0000"/>
      <name val="Arial (Corps)"/>
    </font>
    <font>
      <b/>
      <sz val="12"/>
      <color theme="1"/>
      <name val="Calibri"/>
      <family val="2"/>
    </font>
    <font>
      <sz val="9"/>
      <color rgb="FFFFFFFF"/>
      <name val="Arial"/>
      <family val="2"/>
      <scheme val="minor"/>
    </font>
    <font>
      <sz val="9"/>
      <color theme="0"/>
      <name val="Arial"/>
      <family val="2"/>
      <scheme val="minor"/>
    </font>
    <font>
      <vertAlign val="superscript"/>
      <sz val="9"/>
      <color theme="0"/>
      <name val="Arial"/>
      <family val="2"/>
      <scheme val="minor"/>
    </font>
    <font>
      <b/>
      <sz val="9"/>
      <color theme="0"/>
      <name val="Arial"/>
      <family val="2"/>
      <scheme val="minor"/>
    </font>
    <font>
      <sz val="9"/>
      <color rgb="FFFFFFFF"/>
      <name val="Calibri"/>
      <family val="2"/>
    </font>
    <font>
      <sz val="9"/>
      <color rgb="FFFFFFFF"/>
      <name val="Arial"/>
      <family val="2"/>
    </font>
    <font>
      <sz val="9"/>
      <color rgb="FF000000"/>
      <name val="Tahoma"/>
      <family val="2"/>
    </font>
    <font>
      <vertAlign val="superscript"/>
      <sz val="10"/>
      <color rgb="FF002060"/>
      <name val="Arial (Corps)"/>
    </font>
    <font>
      <b/>
      <sz val="10"/>
      <color theme="4"/>
      <name val="Arial"/>
      <family val="2"/>
      <scheme val="minor"/>
    </font>
    <font>
      <b/>
      <vertAlign val="superscript"/>
      <sz val="10"/>
      <color theme="4"/>
      <name val="Arial"/>
      <family val="2"/>
      <scheme val="minor"/>
    </font>
    <font>
      <sz val="9"/>
      <color rgb="FF002060"/>
      <name val="Arial"/>
      <family val="2"/>
      <scheme val="minor"/>
    </font>
    <font>
      <sz val="9"/>
      <color theme="10"/>
      <name val="Arial"/>
      <family val="2"/>
      <scheme val="minor"/>
    </font>
    <font>
      <sz val="9"/>
      <name val="Arial"/>
      <family val="2"/>
      <scheme val="minor"/>
    </font>
    <font>
      <sz val="9"/>
      <color rgb="FF002D5B"/>
      <name val="Arial"/>
      <family val="2"/>
      <scheme val="minor"/>
    </font>
    <font>
      <vertAlign val="superscript"/>
      <sz val="9"/>
      <color rgb="FFFFFFFF"/>
      <name val="Arial"/>
      <family val="2"/>
      <scheme val="minor"/>
    </font>
    <font>
      <b/>
      <sz val="8"/>
      <color theme="1"/>
      <name val="Arial"/>
      <family val="2"/>
      <scheme val="minor"/>
    </font>
    <font>
      <sz val="9"/>
      <color rgb="FFFF0000"/>
      <name val="Arial"/>
      <family val="2"/>
      <scheme val="minor"/>
    </font>
    <font>
      <b/>
      <sz val="12"/>
      <color theme="0"/>
      <name val="Arial"/>
      <family val="2"/>
      <scheme val="minor"/>
    </font>
    <font>
      <sz val="10"/>
      <color rgb="FFFA06E3"/>
      <name val="Arial"/>
      <family val="2"/>
      <scheme val="minor"/>
    </font>
    <font>
      <sz val="11"/>
      <color rgb="FFFA06E3"/>
      <name val="Arial"/>
      <family val="2"/>
      <scheme val="minor"/>
    </font>
    <font>
      <sz val="5"/>
      <color theme="1"/>
      <name val="Calibri"/>
      <family val="2"/>
    </font>
    <font>
      <b/>
      <vertAlign val="superscript"/>
      <sz val="10"/>
      <color theme="1"/>
      <name val="Arial"/>
      <family val="2"/>
      <scheme val="minor"/>
    </font>
    <font>
      <b/>
      <u/>
      <sz val="10"/>
      <color theme="1"/>
      <name val="Arial"/>
      <family val="2"/>
      <scheme val="minor"/>
    </font>
    <font>
      <b/>
      <sz val="14"/>
      <color theme="2"/>
      <name val="Arial"/>
      <family val="2"/>
    </font>
    <font>
      <b/>
      <sz val="14"/>
      <color theme="2"/>
      <name val="Calibri"/>
      <family val="2"/>
    </font>
    <font>
      <b/>
      <sz val="14"/>
      <color theme="2"/>
      <name val="Arial"/>
      <family val="2"/>
      <scheme val="minor"/>
    </font>
    <font>
      <b/>
      <sz val="14"/>
      <color theme="0"/>
      <name val="Arial"/>
      <family val="2"/>
    </font>
    <font>
      <b/>
      <sz val="10"/>
      <color rgb="FF00B0F0"/>
      <name val="Arial"/>
      <family val="2"/>
      <scheme val="minor"/>
    </font>
    <font>
      <b/>
      <sz val="9"/>
      <color rgb="FF00B0F0"/>
      <name val="Arial"/>
      <family val="2"/>
      <scheme val="minor"/>
    </font>
    <font>
      <sz val="12"/>
      <color theme="2" tint="-0.499984740745262"/>
      <name val="Arial"/>
      <family val="2"/>
      <scheme val="minor"/>
    </font>
    <font>
      <i/>
      <sz val="10"/>
      <color theme="2" tint="-0.499984740745262"/>
      <name val="Arial"/>
      <family val="2"/>
      <scheme val="minor"/>
    </font>
    <font>
      <b/>
      <sz val="12"/>
      <color theme="0"/>
      <name val="Arial (Corps)"/>
    </font>
  </fonts>
  <fills count="23">
    <fill>
      <patternFill patternType="none"/>
    </fill>
    <fill>
      <patternFill patternType="gray125"/>
    </fill>
    <fill>
      <patternFill patternType="solid">
        <fgColor rgb="FF00AEEF"/>
      </patternFill>
    </fill>
    <fill>
      <patternFill patternType="solid">
        <fgColor theme="0" tint="-0.14999847407452621"/>
        <bgColor indexed="64"/>
      </patternFill>
    </fill>
    <fill>
      <patternFill patternType="solid">
        <fgColor theme="0"/>
        <bgColor indexed="64"/>
      </patternFill>
    </fill>
    <fill>
      <patternFill patternType="solid">
        <fgColor theme="1"/>
        <bgColor indexed="64"/>
      </patternFill>
    </fill>
    <fill>
      <patternFill patternType="solid">
        <fgColor theme="2"/>
        <bgColor indexed="64"/>
      </patternFill>
    </fill>
    <fill>
      <patternFill patternType="solid">
        <fgColor indexed="40"/>
        <bgColor indexed="64"/>
      </patternFill>
    </fill>
    <fill>
      <patternFill patternType="solid">
        <fgColor rgb="FFDAEEF4"/>
        <bgColor indexed="64"/>
      </patternFill>
    </fill>
    <fill>
      <patternFill patternType="solid">
        <fgColor theme="0" tint="-0.249977111117893"/>
        <bgColor indexed="64"/>
      </patternFill>
    </fill>
    <fill>
      <patternFill patternType="solid">
        <fgColor rgb="FF00AEEF"/>
        <bgColor indexed="64"/>
      </patternFill>
    </fill>
    <fill>
      <patternFill patternType="solid">
        <fgColor rgb="FFBFBFBF"/>
        <bgColor indexed="64"/>
      </patternFill>
    </fill>
    <fill>
      <patternFill patternType="solid">
        <fgColor rgb="FFD5E9FF"/>
        <bgColor indexed="64"/>
      </patternFill>
    </fill>
    <fill>
      <patternFill patternType="solid">
        <fgColor rgb="FF002060"/>
        <bgColor indexed="64"/>
      </patternFill>
    </fill>
    <fill>
      <patternFill patternType="solid">
        <fgColor theme="6" tint="-9.9978637043366805E-2"/>
        <bgColor indexed="64"/>
      </patternFill>
    </fill>
    <fill>
      <patternFill patternType="solid">
        <fgColor theme="1" tint="0.249977111117893"/>
        <bgColor indexed="64"/>
      </patternFill>
    </fill>
    <fill>
      <patternFill patternType="solid">
        <fgColor rgb="FFFFFFFF"/>
        <bgColor indexed="64"/>
      </patternFill>
    </fill>
    <fill>
      <patternFill patternType="solid">
        <fgColor theme="0" tint="-0.34998626667073579"/>
        <bgColor indexed="64"/>
      </patternFill>
    </fill>
    <fill>
      <patternFill patternType="solid">
        <fgColor rgb="FF0047BB"/>
        <bgColor indexed="64"/>
      </patternFill>
    </fill>
    <fill>
      <patternFill patternType="solid">
        <fgColor theme="4"/>
        <bgColor indexed="64"/>
      </patternFill>
    </fill>
    <fill>
      <patternFill patternType="solid">
        <fgColor theme="5"/>
        <bgColor indexed="64"/>
      </patternFill>
    </fill>
    <fill>
      <patternFill patternType="solid">
        <fgColor theme="2" tint="-0.14999847407452621"/>
        <bgColor indexed="64"/>
      </patternFill>
    </fill>
    <fill>
      <patternFill patternType="solid">
        <fgColor theme="0" tint="-4.9989318521683403E-2"/>
        <bgColor indexed="64"/>
      </patternFill>
    </fill>
  </fills>
  <borders count="177">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indexed="64"/>
      </top>
      <bottom/>
      <diagonal/>
    </border>
    <border>
      <left/>
      <right style="medium">
        <color rgb="FF00B0F0"/>
      </right>
      <top style="medium">
        <color rgb="FF00B0F0"/>
      </top>
      <bottom style="medium">
        <color rgb="FF00B0F0"/>
      </bottom>
      <diagonal/>
    </border>
    <border>
      <left style="medium">
        <color rgb="FF00B0F0"/>
      </left>
      <right/>
      <top style="medium">
        <color rgb="FF00B0F0"/>
      </top>
      <bottom style="medium">
        <color rgb="FF00B0F0"/>
      </bottom>
      <diagonal/>
    </border>
    <border>
      <left/>
      <right/>
      <top style="medium">
        <color theme="1"/>
      </top>
      <bottom/>
      <diagonal/>
    </border>
    <border>
      <left style="thin">
        <color indexed="64"/>
      </left>
      <right style="thin">
        <color indexed="64"/>
      </right>
      <top/>
      <bottom/>
      <diagonal/>
    </border>
    <border>
      <left/>
      <right/>
      <top style="thin">
        <color theme="1"/>
      </top>
      <bottom/>
      <diagonal/>
    </border>
    <border>
      <left/>
      <right/>
      <top/>
      <bottom style="thin">
        <color theme="1"/>
      </bottom>
      <diagonal/>
    </border>
    <border>
      <left style="medium">
        <color rgb="FF00AEEF"/>
      </left>
      <right/>
      <top style="medium">
        <color rgb="FF00AEEF"/>
      </top>
      <bottom style="medium">
        <color rgb="FF00AEEF"/>
      </bottom>
      <diagonal/>
    </border>
    <border>
      <left/>
      <right/>
      <top style="medium">
        <color rgb="FF00AEEF"/>
      </top>
      <bottom style="medium">
        <color rgb="FF00AEEF"/>
      </bottom>
      <diagonal/>
    </border>
    <border>
      <left/>
      <right style="medium">
        <color rgb="FF00AEEF"/>
      </right>
      <top style="medium">
        <color rgb="FF00AEEF"/>
      </top>
      <bottom style="medium">
        <color rgb="FF00AEEF"/>
      </bottom>
      <diagonal/>
    </border>
    <border>
      <left style="medium">
        <color rgb="FF00AEEF"/>
      </left>
      <right style="medium">
        <color rgb="FF00AEEF"/>
      </right>
      <top style="medium">
        <color rgb="FF00AEEF"/>
      </top>
      <bottom style="medium">
        <color rgb="FF00AEEF"/>
      </bottom>
      <diagonal/>
    </border>
    <border>
      <left/>
      <right/>
      <top style="medium">
        <color rgb="FF00AEEF"/>
      </top>
      <bottom/>
      <diagonal/>
    </border>
    <border>
      <left style="thin">
        <color rgb="FF002060"/>
      </left>
      <right style="thin">
        <color rgb="FF002060"/>
      </right>
      <top style="thin">
        <color rgb="FF002060"/>
      </top>
      <bottom style="thin">
        <color rgb="FF002060"/>
      </bottom>
      <diagonal/>
    </border>
    <border>
      <left/>
      <right style="thin">
        <color rgb="FF002060"/>
      </right>
      <top style="thin">
        <color rgb="FF002060"/>
      </top>
      <bottom style="thin">
        <color rgb="FF002060"/>
      </bottom>
      <diagonal/>
    </border>
    <border>
      <left style="medium">
        <color theme="2" tint="-0.14996795556505021"/>
      </left>
      <right style="medium">
        <color theme="2" tint="-0.14996795556505021"/>
      </right>
      <top/>
      <bottom/>
      <diagonal/>
    </border>
    <border>
      <left style="medium">
        <color theme="2" tint="-0.14996795556505021"/>
      </left>
      <right/>
      <top/>
      <bottom/>
      <diagonal/>
    </border>
    <border>
      <left/>
      <right/>
      <top/>
      <bottom style="medium">
        <color theme="0"/>
      </bottom>
      <diagonal/>
    </border>
    <border>
      <left/>
      <right/>
      <top/>
      <bottom style="thin">
        <color indexed="64"/>
      </bottom>
      <diagonal/>
    </border>
    <border>
      <left/>
      <right style="medium">
        <color theme="0"/>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ck">
        <color indexed="64"/>
      </left>
      <right style="thick">
        <color indexed="64"/>
      </right>
      <top style="thick">
        <color indexed="64"/>
      </top>
      <bottom style="thick">
        <color indexed="64"/>
      </bottom>
      <diagonal/>
    </border>
    <border>
      <left style="medium">
        <color rgb="FF009FDF"/>
      </left>
      <right style="medium">
        <color rgb="FF009FDF"/>
      </right>
      <top style="medium">
        <color rgb="FF009FDF"/>
      </top>
      <bottom style="medium">
        <color rgb="FF009FDF"/>
      </bottom>
      <diagonal/>
    </border>
    <border>
      <left style="thin">
        <color rgb="FF002060"/>
      </left>
      <right style="thin">
        <color rgb="FF002060"/>
      </right>
      <top style="thin">
        <color rgb="FF002060"/>
      </top>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style="medium">
        <color rgb="FF00AEEF"/>
      </left>
      <right style="medium">
        <color rgb="FF00AEEF"/>
      </right>
      <top style="medium">
        <color rgb="FF00AEEF"/>
      </top>
      <bottom style="thin">
        <color rgb="FF002060"/>
      </bottom>
      <diagonal/>
    </border>
    <border>
      <left style="medium">
        <color rgb="FF00AEEF"/>
      </left>
      <right style="medium">
        <color rgb="FF00AEEF"/>
      </right>
      <top style="thin">
        <color rgb="FF002060"/>
      </top>
      <bottom style="thin">
        <color rgb="FF002060"/>
      </bottom>
      <diagonal/>
    </border>
    <border>
      <left style="medium">
        <color rgb="FF00AEEF"/>
      </left>
      <right style="medium">
        <color rgb="FF00AEEF"/>
      </right>
      <top style="thin">
        <color rgb="FF002060"/>
      </top>
      <bottom style="medium">
        <color rgb="FF00AEEF"/>
      </bottom>
      <diagonal/>
    </border>
    <border>
      <left style="medium">
        <color rgb="FF00AEEF"/>
      </left>
      <right style="thin">
        <color rgb="FF002060"/>
      </right>
      <top style="medium">
        <color rgb="FF00AEEF"/>
      </top>
      <bottom style="thin">
        <color rgb="FF002060"/>
      </bottom>
      <diagonal/>
    </border>
    <border>
      <left style="thin">
        <color rgb="FF002060"/>
      </left>
      <right style="medium">
        <color rgb="FF00AEEF"/>
      </right>
      <top style="medium">
        <color rgb="FF00AEEF"/>
      </top>
      <bottom style="thin">
        <color rgb="FF002060"/>
      </bottom>
      <diagonal/>
    </border>
    <border>
      <left style="medium">
        <color rgb="FF00AEEF"/>
      </left>
      <right style="thin">
        <color rgb="FF002060"/>
      </right>
      <top style="thin">
        <color rgb="FF002060"/>
      </top>
      <bottom style="thin">
        <color rgb="FF002060"/>
      </bottom>
      <diagonal/>
    </border>
    <border>
      <left style="thin">
        <color rgb="FF002060"/>
      </left>
      <right style="medium">
        <color rgb="FF00AEEF"/>
      </right>
      <top style="thin">
        <color rgb="FF002060"/>
      </top>
      <bottom style="thin">
        <color rgb="FF002060"/>
      </bottom>
      <diagonal/>
    </border>
    <border>
      <left style="medium">
        <color rgb="FF00AEEF"/>
      </left>
      <right style="thin">
        <color rgb="FF002060"/>
      </right>
      <top style="thin">
        <color rgb="FF002060"/>
      </top>
      <bottom style="medium">
        <color rgb="FF00AEEF"/>
      </bottom>
      <diagonal/>
    </border>
    <border>
      <left style="thin">
        <color rgb="FF002060"/>
      </left>
      <right style="medium">
        <color rgb="FF00AEEF"/>
      </right>
      <top style="thin">
        <color rgb="FF002060"/>
      </top>
      <bottom style="medium">
        <color rgb="FF00AEEF"/>
      </bottom>
      <diagonal/>
    </border>
    <border>
      <left/>
      <right style="thin">
        <color theme="1"/>
      </right>
      <top/>
      <bottom style="thin">
        <color theme="1"/>
      </bottom>
      <diagonal/>
    </border>
    <border>
      <left style="thin">
        <color theme="1"/>
      </left>
      <right/>
      <top/>
      <bottom style="thin">
        <color theme="1"/>
      </bottom>
      <diagonal/>
    </border>
    <border>
      <left/>
      <right style="thin">
        <color theme="1"/>
      </right>
      <top style="thin">
        <color theme="1"/>
      </top>
      <bottom style="thin">
        <color theme="1"/>
      </bottom>
      <diagonal/>
    </border>
    <border>
      <left style="thin">
        <color theme="1"/>
      </left>
      <right style="thin">
        <color theme="1"/>
      </right>
      <top style="thin">
        <color theme="1"/>
      </top>
      <bottom style="thin">
        <color theme="1"/>
      </bottom>
      <diagonal/>
    </border>
    <border>
      <left style="thin">
        <color theme="1"/>
      </left>
      <right/>
      <top style="thin">
        <color theme="1"/>
      </top>
      <bottom style="thin">
        <color theme="1"/>
      </bottom>
      <diagonal/>
    </border>
    <border>
      <left/>
      <right style="thin">
        <color theme="1"/>
      </right>
      <top style="thin">
        <color theme="1"/>
      </top>
      <bottom/>
      <diagonal/>
    </border>
    <border>
      <left style="thin">
        <color theme="1"/>
      </left>
      <right/>
      <top style="thin">
        <color theme="1"/>
      </top>
      <bottom/>
      <diagonal/>
    </border>
    <border>
      <left/>
      <right/>
      <top style="thin">
        <color theme="1"/>
      </top>
      <bottom style="thin">
        <color theme="1"/>
      </bottom>
      <diagonal/>
    </border>
    <border>
      <left style="medium">
        <color theme="4"/>
      </left>
      <right style="thin">
        <color theme="1"/>
      </right>
      <top style="medium">
        <color theme="4"/>
      </top>
      <bottom style="thin">
        <color theme="1"/>
      </bottom>
      <diagonal/>
    </border>
    <border>
      <left style="thin">
        <color theme="1"/>
      </left>
      <right style="thin">
        <color theme="1"/>
      </right>
      <top style="medium">
        <color theme="4"/>
      </top>
      <bottom style="thin">
        <color theme="1"/>
      </bottom>
      <diagonal/>
    </border>
    <border>
      <left style="thin">
        <color theme="1"/>
      </left>
      <right/>
      <top style="medium">
        <color theme="4"/>
      </top>
      <bottom style="thin">
        <color theme="1"/>
      </bottom>
      <diagonal/>
    </border>
    <border>
      <left/>
      <right/>
      <top style="medium">
        <color theme="4"/>
      </top>
      <bottom style="thin">
        <color theme="1"/>
      </bottom>
      <diagonal/>
    </border>
    <border>
      <left/>
      <right style="thin">
        <color theme="1"/>
      </right>
      <top style="medium">
        <color theme="4"/>
      </top>
      <bottom style="thin">
        <color theme="1"/>
      </bottom>
      <diagonal/>
    </border>
    <border>
      <left style="thin">
        <color theme="1"/>
      </left>
      <right style="medium">
        <color theme="4"/>
      </right>
      <top style="medium">
        <color theme="4"/>
      </top>
      <bottom style="thin">
        <color theme="1"/>
      </bottom>
      <diagonal/>
    </border>
    <border>
      <left style="medium">
        <color theme="4"/>
      </left>
      <right style="thin">
        <color theme="1"/>
      </right>
      <top style="thin">
        <color theme="1"/>
      </top>
      <bottom style="thin">
        <color theme="1"/>
      </bottom>
      <diagonal/>
    </border>
    <border>
      <left style="thin">
        <color theme="1"/>
      </left>
      <right style="medium">
        <color theme="4"/>
      </right>
      <top style="thin">
        <color theme="1"/>
      </top>
      <bottom style="thin">
        <color theme="1"/>
      </bottom>
      <diagonal/>
    </border>
    <border>
      <left style="medium">
        <color theme="4"/>
      </left>
      <right style="thin">
        <color theme="1"/>
      </right>
      <top style="thin">
        <color theme="1"/>
      </top>
      <bottom style="medium">
        <color theme="4"/>
      </bottom>
      <diagonal/>
    </border>
    <border>
      <left style="thin">
        <color theme="1"/>
      </left>
      <right style="thin">
        <color theme="1"/>
      </right>
      <top style="thin">
        <color theme="1"/>
      </top>
      <bottom style="medium">
        <color theme="4"/>
      </bottom>
      <diagonal/>
    </border>
    <border>
      <left style="thin">
        <color theme="1"/>
      </left>
      <right/>
      <top style="thin">
        <color theme="1"/>
      </top>
      <bottom style="medium">
        <color theme="4"/>
      </bottom>
      <diagonal/>
    </border>
    <border>
      <left/>
      <right/>
      <top style="thin">
        <color theme="1"/>
      </top>
      <bottom style="medium">
        <color theme="4"/>
      </bottom>
      <diagonal/>
    </border>
    <border>
      <left/>
      <right style="thin">
        <color theme="1"/>
      </right>
      <top style="thin">
        <color theme="1"/>
      </top>
      <bottom style="medium">
        <color theme="4"/>
      </bottom>
      <diagonal/>
    </border>
    <border>
      <left style="thin">
        <color theme="1"/>
      </left>
      <right style="medium">
        <color theme="4"/>
      </right>
      <top style="thin">
        <color theme="1"/>
      </top>
      <bottom style="medium">
        <color theme="4"/>
      </bottom>
      <diagonal/>
    </border>
    <border>
      <left/>
      <right/>
      <top/>
      <bottom style="thin">
        <color theme="4"/>
      </bottom>
      <diagonal/>
    </border>
    <border>
      <left style="thin">
        <color theme="1"/>
      </left>
      <right/>
      <top/>
      <bottom/>
      <diagonal/>
    </border>
    <border>
      <left/>
      <right style="thin">
        <color theme="1"/>
      </right>
      <top/>
      <bottom/>
      <diagonal/>
    </border>
    <border>
      <left/>
      <right style="medium">
        <color theme="0"/>
      </right>
      <top style="medium">
        <color theme="0"/>
      </top>
      <bottom/>
      <diagonal/>
    </border>
    <border>
      <left style="medium">
        <color theme="0"/>
      </left>
      <right style="medium">
        <color theme="0"/>
      </right>
      <top/>
      <bottom/>
      <diagonal/>
    </border>
    <border>
      <left style="medium">
        <color theme="0"/>
      </left>
      <right/>
      <top/>
      <bottom/>
      <diagonal/>
    </border>
    <border>
      <left style="medium">
        <color theme="4"/>
      </left>
      <right style="medium">
        <color theme="4"/>
      </right>
      <top/>
      <bottom style="medium">
        <color theme="4"/>
      </bottom>
      <diagonal/>
    </border>
    <border>
      <left style="thin">
        <color rgb="FF002060"/>
      </left>
      <right style="medium">
        <color theme="0"/>
      </right>
      <top style="thin">
        <color rgb="FF002060"/>
      </top>
      <bottom style="thin">
        <color rgb="FF002060"/>
      </bottom>
      <diagonal/>
    </border>
    <border>
      <left style="medium">
        <color theme="0"/>
      </left>
      <right style="medium">
        <color theme="0"/>
      </right>
      <top style="thin">
        <color rgb="FF002060"/>
      </top>
      <bottom style="thin">
        <color rgb="FF002060"/>
      </bottom>
      <diagonal/>
    </border>
    <border>
      <left style="medium">
        <color theme="0"/>
      </left>
      <right style="thin">
        <color rgb="FF002060"/>
      </right>
      <top style="thin">
        <color rgb="FF002060"/>
      </top>
      <bottom/>
      <diagonal/>
    </border>
    <border>
      <left/>
      <right style="thin">
        <color rgb="FF002060"/>
      </right>
      <top/>
      <bottom style="thin">
        <color rgb="FF002060"/>
      </bottom>
      <diagonal/>
    </border>
    <border>
      <left/>
      <right style="medium">
        <color theme="4"/>
      </right>
      <top style="thin">
        <color rgb="FF002060"/>
      </top>
      <bottom style="thin">
        <color rgb="FF002060"/>
      </bottom>
      <diagonal/>
    </border>
    <border>
      <left style="medium">
        <color theme="4"/>
      </left>
      <right/>
      <top style="medium">
        <color theme="4"/>
      </top>
      <bottom style="medium">
        <color theme="4"/>
      </bottom>
      <diagonal/>
    </border>
    <border>
      <left/>
      <right/>
      <top style="medium">
        <color theme="4"/>
      </top>
      <bottom style="medium">
        <color theme="4"/>
      </bottom>
      <diagonal/>
    </border>
    <border>
      <left/>
      <right style="medium">
        <color theme="4"/>
      </right>
      <top style="medium">
        <color theme="4"/>
      </top>
      <bottom style="medium">
        <color theme="4"/>
      </bottom>
      <diagonal/>
    </border>
    <border>
      <left/>
      <right/>
      <top style="medium">
        <color theme="4"/>
      </top>
      <bottom/>
      <diagonal/>
    </border>
    <border>
      <left style="medium">
        <color theme="4"/>
      </left>
      <right style="medium">
        <color theme="4"/>
      </right>
      <top style="medium">
        <color theme="4"/>
      </top>
      <bottom style="medium">
        <color theme="4"/>
      </bottom>
      <diagonal/>
    </border>
    <border>
      <left style="medium">
        <color theme="4"/>
      </left>
      <right/>
      <top style="medium">
        <color theme="4"/>
      </top>
      <bottom style="thin">
        <color theme="1"/>
      </bottom>
      <diagonal/>
    </border>
    <border>
      <left style="medium">
        <color theme="4"/>
      </left>
      <right/>
      <top style="thin">
        <color theme="1"/>
      </top>
      <bottom style="medium">
        <color theme="4"/>
      </bottom>
      <diagonal/>
    </border>
    <border>
      <left/>
      <right/>
      <top/>
      <bottom style="medium">
        <color theme="4"/>
      </bottom>
      <diagonal/>
    </border>
    <border>
      <left/>
      <right style="medium">
        <color theme="4"/>
      </right>
      <top style="medium">
        <color theme="4"/>
      </top>
      <bottom style="thin">
        <color theme="1"/>
      </bottom>
      <diagonal/>
    </border>
    <border>
      <left/>
      <right style="medium">
        <color theme="4"/>
      </right>
      <top style="thin">
        <color theme="1"/>
      </top>
      <bottom style="medium">
        <color theme="4"/>
      </bottom>
      <diagonal/>
    </border>
    <border>
      <left style="thin">
        <color rgb="FF002060"/>
      </left>
      <right/>
      <top/>
      <bottom style="thin">
        <color rgb="FF002060"/>
      </bottom>
      <diagonal/>
    </border>
    <border>
      <left/>
      <right/>
      <top/>
      <bottom style="thin">
        <color rgb="FF002060"/>
      </bottom>
      <diagonal/>
    </border>
    <border>
      <left style="thin">
        <color rgb="FF002060"/>
      </left>
      <right style="thin">
        <color rgb="FF002060"/>
      </right>
      <top/>
      <bottom style="thin">
        <color rgb="FF002060"/>
      </bottom>
      <diagonal/>
    </border>
    <border>
      <left style="medium">
        <color theme="4"/>
      </left>
      <right/>
      <top style="medium">
        <color theme="4"/>
      </top>
      <bottom style="thin">
        <color rgb="FF002060"/>
      </bottom>
      <diagonal/>
    </border>
    <border>
      <left/>
      <right/>
      <top style="medium">
        <color theme="4"/>
      </top>
      <bottom style="thin">
        <color rgb="FF002060"/>
      </bottom>
      <diagonal/>
    </border>
    <border>
      <left/>
      <right style="medium">
        <color theme="4"/>
      </right>
      <top style="medium">
        <color theme="4"/>
      </top>
      <bottom style="thin">
        <color rgb="FF002060"/>
      </bottom>
      <diagonal/>
    </border>
    <border>
      <left style="medium">
        <color theme="4"/>
      </left>
      <right/>
      <top style="thin">
        <color rgb="FF002060"/>
      </top>
      <bottom style="thin">
        <color rgb="FF002060"/>
      </bottom>
      <diagonal/>
    </border>
    <border>
      <left style="medium">
        <color theme="4"/>
      </left>
      <right/>
      <top style="thin">
        <color rgb="FF002060"/>
      </top>
      <bottom style="medium">
        <color theme="4"/>
      </bottom>
      <diagonal/>
    </border>
    <border>
      <left/>
      <right/>
      <top style="thin">
        <color rgb="FF002060"/>
      </top>
      <bottom style="medium">
        <color theme="4"/>
      </bottom>
      <diagonal/>
    </border>
    <border>
      <left/>
      <right style="medium">
        <color theme="4"/>
      </right>
      <top style="thin">
        <color rgb="FF002060"/>
      </top>
      <bottom style="medium">
        <color theme="4"/>
      </bottom>
      <diagonal/>
    </border>
    <border>
      <left style="thin">
        <color indexed="64"/>
      </left>
      <right style="medium">
        <color theme="0"/>
      </right>
      <top style="thin">
        <color indexed="64"/>
      </top>
      <bottom style="thin">
        <color indexed="64"/>
      </bottom>
      <diagonal/>
    </border>
    <border>
      <left style="medium">
        <color theme="0"/>
      </left>
      <right style="medium">
        <color theme="0"/>
      </right>
      <top style="thin">
        <color indexed="64"/>
      </top>
      <bottom style="thin">
        <color indexed="64"/>
      </bottom>
      <diagonal/>
    </border>
    <border>
      <left style="medium">
        <color theme="0"/>
      </left>
      <right style="medium">
        <color theme="0"/>
      </right>
      <top style="thin">
        <color indexed="64"/>
      </top>
      <bottom/>
      <diagonal/>
    </border>
    <border>
      <left style="medium">
        <color theme="0"/>
      </left>
      <right style="thin">
        <color indexed="64"/>
      </right>
      <top style="thin">
        <color indexed="64"/>
      </top>
      <bottom/>
      <diagonal/>
    </border>
    <border>
      <left style="medium">
        <color theme="4"/>
      </left>
      <right/>
      <top style="thin">
        <color theme="1"/>
      </top>
      <bottom style="thin">
        <color theme="1"/>
      </bottom>
      <diagonal/>
    </border>
    <border>
      <left/>
      <right style="medium">
        <color theme="4"/>
      </right>
      <top style="thin">
        <color theme="1"/>
      </top>
      <bottom style="thin">
        <color theme="1"/>
      </bottom>
      <diagonal/>
    </border>
    <border>
      <left style="medium">
        <color theme="0"/>
      </left>
      <right/>
      <top style="medium">
        <color theme="0"/>
      </top>
      <bottom/>
      <diagonal/>
    </border>
    <border>
      <left/>
      <right/>
      <top style="medium">
        <color theme="0"/>
      </top>
      <bottom/>
      <diagonal/>
    </border>
    <border>
      <left style="medium">
        <color theme="4"/>
      </left>
      <right/>
      <top/>
      <bottom style="medium">
        <color theme="4"/>
      </bottom>
      <diagonal/>
    </border>
    <border>
      <left/>
      <right style="medium">
        <color theme="4"/>
      </right>
      <top/>
      <bottom style="medium">
        <color theme="4"/>
      </bottom>
      <diagonal/>
    </border>
    <border>
      <left/>
      <right/>
      <top style="thin">
        <color rgb="FF002060"/>
      </top>
      <bottom/>
      <diagonal/>
    </border>
    <border>
      <left/>
      <right/>
      <top style="medium">
        <color rgb="FF00B0F0"/>
      </top>
      <bottom/>
      <diagonal/>
    </border>
    <border>
      <left style="medium">
        <color theme="4"/>
      </left>
      <right style="medium">
        <color theme="6"/>
      </right>
      <top style="medium">
        <color theme="4"/>
      </top>
      <bottom/>
      <diagonal/>
    </border>
    <border>
      <left/>
      <right style="medium">
        <color theme="2" tint="-0.14996795556505021"/>
      </right>
      <top style="medium">
        <color theme="4"/>
      </top>
      <bottom style="thin">
        <color theme="0" tint="-0.14999847407452621"/>
      </bottom>
      <diagonal/>
    </border>
    <border>
      <left style="medium">
        <color theme="2" tint="-0.14996795556505021"/>
      </left>
      <right style="medium">
        <color theme="2" tint="-0.14996795556505021"/>
      </right>
      <top style="medium">
        <color theme="4"/>
      </top>
      <bottom style="thin">
        <color theme="0" tint="-0.14999847407452621"/>
      </bottom>
      <diagonal/>
    </border>
    <border>
      <left style="medium">
        <color theme="2" tint="-0.14996795556505021"/>
      </left>
      <right/>
      <top style="medium">
        <color theme="4"/>
      </top>
      <bottom style="thin">
        <color theme="0" tint="-0.499984740745262"/>
      </bottom>
      <diagonal/>
    </border>
    <border>
      <left/>
      <right style="medium">
        <color theme="4"/>
      </right>
      <top style="medium">
        <color theme="4"/>
      </top>
      <bottom style="thin">
        <color theme="0" tint="-0.499984740745262"/>
      </bottom>
      <diagonal/>
    </border>
    <border>
      <left style="medium">
        <color theme="4"/>
      </left>
      <right style="medium">
        <color theme="6"/>
      </right>
      <top/>
      <bottom/>
      <diagonal/>
    </border>
    <border>
      <left/>
      <right style="medium">
        <color theme="2" tint="-0.14996795556505021"/>
      </right>
      <top style="thin">
        <color theme="0" tint="-0.14999847407452621"/>
      </top>
      <bottom style="thin">
        <color theme="0" tint="-0.14999847407452621"/>
      </bottom>
      <diagonal/>
    </border>
    <border>
      <left style="medium">
        <color theme="2" tint="-0.14996795556505021"/>
      </left>
      <right style="medium">
        <color theme="2" tint="-0.14996795556505021"/>
      </right>
      <top/>
      <bottom style="thin">
        <color theme="0" tint="-0.14999847407452621"/>
      </bottom>
      <diagonal/>
    </border>
    <border>
      <left style="medium">
        <color theme="2" tint="-0.14996795556505021"/>
      </left>
      <right/>
      <top style="thin">
        <color theme="0" tint="-0.499984740745262"/>
      </top>
      <bottom style="thin">
        <color theme="0" tint="-0.499984740745262"/>
      </bottom>
      <diagonal/>
    </border>
    <border>
      <left/>
      <right style="medium">
        <color theme="4"/>
      </right>
      <top style="thin">
        <color theme="0" tint="-0.499984740745262"/>
      </top>
      <bottom style="thin">
        <color theme="0" tint="-0.499984740745262"/>
      </bottom>
      <diagonal/>
    </border>
    <border>
      <left/>
      <right style="medium">
        <color theme="2" tint="-0.14996795556505021"/>
      </right>
      <top style="thin">
        <color theme="0" tint="-0.14999847407452621"/>
      </top>
      <bottom/>
      <diagonal/>
    </border>
    <border>
      <left style="medium">
        <color theme="2" tint="-0.14996795556505021"/>
      </left>
      <right/>
      <top style="thin">
        <color theme="0" tint="-0.499984740745262"/>
      </top>
      <bottom/>
      <diagonal/>
    </border>
    <border>
      <left/>
      <right style="medium">
        <color theme="4"/>
      </right>
      <top style="thin">
        <color theme="0" tint="-0.499984740745262"/>
      </top>
      <bottom/>
      <diagonal/>
    </border>
    <border>
      <left style="medium">
        <color theme="4"/>
      </left>
      <right style="medium">
        <color theme="6"/>
      </right>
      <top/>
      <bottom style="medium">
        <color theme="4"/>
      </bottom>
      <diagonal/>
    </border>
    <border>
      <left style="medium">
        <color theme="2" tint="-0.14996795556505021"/>
      </left>
      <right/>
      <top/>
      <bottom style="medium">
        <color theme="4"/>
      </bottom>
      <diagonal/>
    </border>
    <border>
      <left style="medium">
        <color theme="2" tint="-0.14996795556505021"/>
      </left>
      <right style="medium">
        <color theme="2" tint="-0.14996795556505021"/>
      </right>
      <top/>
      <bottom style="medium">
        <color theme="4"/>
      </bottom>
      <diagonal/>
    </border>
    <border>
      <left style="medium">
        <color theme="2" tint="-0.14996795556505021"/>
      </left>
      <right/>
      <top/>
      <bottom style="thin">
        <color theme="0" tint="-0.499984740745262"/>
      </bottom>
      <diagonal/>
    </border>
    <border>
      <left/>
      <right style="medium">
        <color rgb="FF00AEEF"/>
      </right>
      <top/>
      <bottom style="thin">
        <color theme="0" tint="-0.499984740745262"/>
      </bottom>
      <diagonal/>
    </border>
    <border>
      <left/>
      <right style="medium">
        <color rgb="FF00AEEF"/>
      </right>
      <top style="thin">
        <color theme="0" tint="-0.499984740745262"/>
      </top>
      <bottom style="thin">
        <color theme="0" tint="-0.499984740745262"/>
      </bottom>
      <diagonal/>
    </border>
    <border>
      <left/>
      <right style="medium">
        <color rgb="FF00AEEF"/>
      </right>
      <top style="thin">
        <color theme="0" tint="-0.499984740745262"/>
      </top>
      <bottom/>
      <diagonal/>
    </border>
    <border>
      <left/>
      <right style="medium">
        <color rgb="FF00AEEF"/>
      </right>
      <top/>
      <bottom/>
      <diagonal/>
    </border>
    <border>
      <left style="medium">
        <color theme="2" tint="-0.14996795556505021"/>
      </left>
      <right/>
      <top style="medium">
        <color theme="4"/>
      </top>
      <bottom style="medium">
        <color theme="4"/>
      </bottom>
      <diagonal/>
    </border>
    <border>
      <left style="medium">
        <color theme="2" tint="-0.14996795556505021"/>
      </left>
      <right style="medium">
        <color theme="4"/>
      </right>
      <top style="medium">
        <color theme="4"/>
      </top>
      <bottom style="medium">
        <color theme="4"/>
      </bottom>
      <diagonal/>
    </border>
    <border>
      <left style="medium">
        <color theme="4"/>
      </left>
      <right/>
      <top style="medium">
        <color theme="4"/>
      </top>
      <bottom/>
      <diagonal/>
    </border>
    <border>
      <left/>
      <right style="medium">
        <color theme="4"/>
      </right>
      <top style="medium">
        <color theme="4"/>
      </top>
      <bottom/>
      <diagonal/>
    </border>
    <border>
      <left/>
      <right style="medium">
        <color theme="2" tint="-0.14996795556505021"/>
      </right>
      <top/>
      <bottom style="thin">
        <color theme="0" tint="-0.14999847407452621"/>
      </bottom>
      <diagonal/>
    </border>
    <border>
      <left style="medium">
        <color theme="4"/>
      </left>
      <right style="medium">
        <color theme="4"/>
      </right>
      <top style="medium">
        <color theme="4"/>
      </top>
      <bottom/>
      <diagonal/>
    </border>
    <border>
      <left style="medium">
        <color theme="2" tint="-0.14996795556505021"/>
      </left>
      <right/>
      <top style="medium">
        <color theme="4"/>
      </top>
      <bottom style="thin">
        <color theme="0" tint="-0.14999847407452621"/>
      </bottom>
      <diagonal/>
    </border>
    <border>
      <left/>
      <right style="thin">
        <color theme="2"/>
      </right>
      <top/>
      <bottom style="medium">
        <color theme="4"/>
      </bottom>
      <diagonal/>
    </border>
    <border>
      <left style="thin">
        <color theme="2"/>
      </left>
      <right style="thin">
        <color theme="2"/>
      </right>
      <top/>
      <bottom style="thin">
        <color theme="2"/>
      </bottom>
      <diagonal/>
    </border>
    <border>
      <left style="medium">
        <color theme="4"/>
      </left>
      <right style="thin">
        <color indexed="64"/>
      </right>
      <top style="medium">
        <color theme="4"/>
      </top>
      <bottom style="thin">
        <color indexed="64"/>
      </bottom>
      <diagonal/>
    </border>
    <border>
      <left style="thin">
        <color indexed="64"/>
      </left>
      <right style="medium">
        <color theme="4"/>
      </right>
      <top style="medium">
        <color theme="4"/>
      </top>
      <bottom style="thin">
        <color indexed="64"/>
      </bottom>
      <diagonal/>
    </border>
    <border>
      <left/>
      <right style="thin">
        <color indexed="64"/>
      </right>
      <top style="thin">
        <color indexed="64"/>
      </top>
      <bottom style="thin">
        <color indexed="64"/>
      </bottom>
      <diagonal/>
    </border>
    <border>
      <left style="medium">
        <color theme="4"/>
      </left>
      <right style="medium">
        <color theme="4"/>
      </right>
      <top style="medium">
        <color theme="4"/>
      </top>
      <bottom style="thin">
        <color indexed="64"/>
      </bottom>
      <diagonal/>
    </border>
    <border>
      <left style="medium">
        <color theme="4"/>
      </left>
      <right style="thin">
        <color indexed="64"/>
      </right>
      <top style="thin">
        <color indexed="64"/>
      </top>
      <bottom style="thin">
        <color indexed="64"/>
      </bottom>
      <diagonal/>
    </border>
    <border>
      <left style="thin">
        <color indexed="64"/>
      </left>
      <right style="medium">
        <color theme="4"/>
      </right>
      <top style="thin">
        <color indexed="64"/>
      </top>
      <bottom style="thin">
        <color indexed="64"/>
      </bottom>
      <diagonal/>
    </border>
    <border>
      <left style="medium">
        <color theme="4"/>
      </left>
      <right style="medium">
        <color theme="4"/>
      </right>
      <top style="thin">
        <color indexed="64"/>
      </top>
      <bottom style="thin">
        <color indexed="64"/>
      </bottom>
      <diagonal/>
    </border>
    <border>
      <left style="medium">
        <color theme="4"/>
      </left>
      <right style="thin">
        <color indexed="64"/>
      </right>
      <top style="thin">
        <color indexed="64"/>
      </top>
      <bottom/>
      <diagonal/>
    </border>
    <border>
      <left style="thin">
        <color indexed="64"/>
      </left>
      <right style="medium">
        <color theme="4"/>
      </right>
      <top style="thin">
        <color indexed="64"/>
      </top>
      <bottom/>
      <diagonal/>
    </border>
    <border>
      <left style="thin">
        <color indexed="64"/>
      </left>
      <right/>
      <top style="thin">
        <color indexed="64"/>
      </top>
      <bottom/>
      <diagonal/>
    </border>
    <border>
      <left style="medium">
        <color theme="4"/>
      </left>
      <right style="medium">
        <color theme="4"/>
      </right>
      <top style="thin">
        <color indexed="64"/>
      </top>
      <bottom/>
      <diagonal/>
    </border>
    <border>
      <left style="medium">
        <color theme="4"/>
      </left>
      <right style="thin">
        <color indexed="64"/>
      </right>
      <top style="thin">
        <color indexed="64"/>
      </top>
      <bottom style="medium">
        <color theme="4"/>
      </bottom>
      <diagonal/>
    </border>
    <border>
      <left style="thin">
        <color indexed="64"/>
      </left>
      <right style="medium">
        <color theme="4"/>
      </right>
      <top style="thin">
        <color indexed="64"/>
      </top>
      <bottom style="medium">
        <color theme="4"/>
      </bottom>
      <diagonal/>
    </border>
    <border>
      <left style="medium">
        <color theme="4"/>
      </left>
      <right style="medium">
        <color theme="4"/>
      </right>
      <top style="thin">
        <color indexed="64"/>
      </top>
      <bottom style="medium">
        <color theme="4"/>
      </bottom>
      <diagonal/>
    </border>
    <border>
      <left/>
      <right style="medium">
        <color theme="4"/>
      </right>
      <top style="thin">
        <color indexed="64"/>
      </top>
      <bottom style="thin">
        <color indexed="64"/>
      </bottom>
      <diagonal/>
    </border>
    <border>
      <left style="medium">
        <color theme="0"/>
      </left>
      <right/>
      <top/>
      <bottom style="medium">
        <color theme="0"/>
      </bottom>
      <diagonal/>
    </border>
    <border>
      <left/>
      <right style="medium">
        <color theme="2"/>
      </right>
      <top/>
      <bottom style="medium">
        <color theme="0"/>
      </bottom>
      <diagonal/>
    </border>
    <border>
      <left style="medium">
        <color theme="2"/>
      </left>
      <right/>
      <top/>
      <bottom style="medium">
        <color theme="0"/>
      </bottom>
      <diagonal/>
    </border>
    <border>
      <left style="medium">
        <color theme="0"/>
      </left>
      <right style="medium">
        <color theme="0"/>
      </right>
      <top/>
      <bottom style="medium">
        <color theme="0"/>
      </bottom>
      <diagonal/>
    </border>
    <border>
      <left style="medium">
        <color theme="2"/>
      </left>
      <right style="medium">
        <color theme="2"/>
      </right>
      <top/>
      <bottom style="medium">
        <color theme="0"/>
      </bottom>
      <diagonal/>
    </border>
    <border>
      <left style="medium">
        <color theme="2"/>
      </left>
      <right style="thin">
        <color theme="0"/>
      </right>
      <top/>
      <bottom style="medium">
        <color theme="0"/>
      </bottom>
      <diagonal/>
    </border>
    <border>
      <left/>
      <right style="medium">
        <color theme="0"/>
      </right>
      <top/>
      <bottom style="medium">
        <color theme="0"/>
      </bottom>
      <diagonal/>
    </border>
    <border>
      <left style="medium">
        <color theme="0"/>
      </left>
      <right/>
      <top style="medium">
        <color theme="0"/>
      </top>
      <bottom style="medium">
        <color theme="0"/>
      </bottom>
      <diagonal/>
    </border>
    <border>
      <left/>
      <right/>
      <top style="medium">
        <color theme="0"/>
      </top>
      <bottom style="medium">
        <color theme="0"/>
      </bottom>
      <diagonal/>
    </border>
    <border>
      <left/>
      <right style="medium">
        <color theme="0"/>
      </right>
      <top style="medium">
        <color theme="0"/>
      </top>
      <bottom style="medium">
        <color theme="0"/>
      </bottom>
      <diagonal/>
    </border>
    <border>
      <left style="thin">
        <color indexed="64"/>
      </left>
      <right/>
      <top/>
      <bottom style="thin">
        <color indexed="64"/>
      </bottom>
      <diagonal/>
    </border>
    <border>
      <left style="medium">
        <color theme="4"/>
      </left>
      <right style="thin">
        <color indexed="64"/>
      </right>
      <top/>
      <bottom style="thin">
        <color indexed="64"/>
      </bottom>
      <diagonal/>
    </border>
    <border>
      <left style="thin">
        <color indexed="64"/>
      </left>
      <right style="medium">
        <color theme="4"/>
      </right>
      <top/>
      <bottom style="thin">
        <color indexed="64"/>
      </bottom>
      <diagonal/>
    </border>
    <border>
      <left/>
      <right style="thin">
        <color indexed="64"/>
      </right>
      <top/>
      <bottom style="thin">
        <color indexed="64"/>
      </bottom>
      <diagonal/>
    </border>
    <border>
      <left style="medium">
        <color theme="4"/>
      </left>
      <right style="medium">
        <color theme="4"/>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s>
  <cellStyleXfs count="10">
    <xf numFmtId="0" fontId="0" fillId="0" borderId="0"/>
    <xf numFmtId="44"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21" fillId="0" borderId="0"/>
    <xf numFmtId="9" fontId="21" fillId="0" borderId="0" applyFont="0" applyFill="0" applyBorder="0" applyAlignment="0" applyProtection="0"/>
    <xf numFmtId="165" fontId="21" fillId="0" borderId="0" applyFont="0" applyFill="0" applyBorder="0" applyAlignment="0" applyProtection="0"/>
    <xf numFmtId="0" fontId="26" fillId="0" borderId="0" applyNumberFormat="0" applyFill="0" applyBorder="0" applyAlignment="0" applyProtection="0"/>
    <xf numFmtId="0" fontId="30" fillId="0" borderId="0"/>
    <xf numFmtId="164" fontId="30" fillId="0" borderId="0" applyFont="0" applyFill="0" applyBorder="0" applyAlignment="0" applyProtection="0"/>
  </cellStyleXfs>
  <cellXfs count="762">
    <xf numFmtId="0" fontId="0" fillId="0" borderId="0" xfId="0"/>
    <xf numFmtId="0" fontId="21" fillId="6" borderId="0" xfId="8" applyFont="1" applyFill="1"/>
    <xf numFmtId="0" fontId="32" fillId="6" borderId="0" xfId="8" applyFont="1" applyFill="1" applyAlignment="1">
      <alignment horizontal="right"/>
    </xf>
    <xf numFmtId="0" fontId="33" fillId="8" borderId="0" xfId="8" applyFont="1" applyFill="1" applyAlignment="1" applyProtection="1">
      <alignment horizontal="center"/>
      <protection locked="0"/>
    </xf>
    <xf numFmtId="0" fontId="33" fillId="6" borderId="0" xfId="8" applyFont="1" applyFill="1" applyAlignment="1">
      <alignment horizontal="center"/>
    </xf>
    <xf numFmtId="166" fontId="33" fillId="8" borderId="0" xfId="8" applyNumberFormat="1" applyFont="1" applyFill="1" applyAlignment="1" applyProtection="1">
      <alignment horizontal="center"/>
      <protection locked="0"/>
    </xf>
    <xf numFmtId="0" fontId="34" fillId="6" borderId="0" xfId="8" applyFont="1" applyFill="1"/>
    <xf numFmtId="0" fontId="21" fillId="6" borderId="0" xfId="8" applyFont="1" applyFill="1" applyAlignment="1">
      <alignment horizontal="center"/>
    </xf>
    <xf numFmtId="0" fontId="21" fillId="7" borderId="0" xfId="8" applyFont="1" applyFill="1"/>
    <xf numFmtId="0" fontId="21" fillId="0" borderId="0" xfId="8" applyFont="1"/>
    <xf numFmtId="0" fontId="33" fillId="6" borderId="0" xfId="8" applyFont="1" applyFill="1" applyAlignment="1">
      <alignment horizontal="right"/>
    </xf>
    <xf numFmtId="0" fontId="21" fillId="5" borderId="0" xfId="8" applyFont="1" applyFill="1"/>
    <xf numFmtId="0" fontId="35" fillId="5" borderId="0" xfId="8" applyFont="1" applyFill="1"/>
    <xf numFmtId="0" fontId="36" fillId="5" borderId="0" xfId="8" applyFont="1" applyFill="1"/>
    <xf numFmtId="0" fontId="35" fillId="5" borderId="0" xfId="8" quotePrefix="1" applyFont="1" applyFill="1" applyAlignment="1">
      <alignment horizontal="right"/>
    </xf>
    <xf numFmtId="0" fontId="35" fillId="5" borderId="0" xfId="8" applyFont="1" applyFill="1" applyAlignment="1">
      <alignment horizontal="center"/>
    </xf>
    <xf numFmtId="0" fontId="37" fillId="5" borderId="0" xfId="8" applyFont="1" applyFill="1"/>
    <xf numFmtId="0" fontId="21" fillId="5" borderId="0" xfId="8" applyFont="1" applyFill="1" applyAlignment="1">
      <alignment horizontal="right"/>
    </xf>
    <xf numFmtId="0" fontId="21" fillId="6" borderId="0" xfId="8" applyFont="1" applyFill="1" applyAlignment="1">
      <alignment horizontal="right"/>
    </xf>
    <xf numFmtId="167" fontId="21" fillId="6" borderId="0" xfId="8" applyNumberFormat="1" applyFont="1" applyFill="1"/>
    <xf numFmtId="0" fontId="34" fillId="6" borderId="0" xfId="8" applyFont="1" applyFill="1" applyAlignment="1">
      <alignment horizontal="center"/>
    </xf>
    <xf numFmtId="168" fontId="34" fillId="6" borderId="0" xfId="9" applyNumberFormat="1" applyFont="1" applyFill="1" applyBorder="1" applyAlignment="1" applyProtection="1"/>
    <xf numFmtId="39" fontId="34" fillId="6" borderId="0" xfId="9" applyNumberFormat="1" applyFont="1" applyFill="1" applyBorder="1" applyAlignment="1" applyProtection="1"/>
    <xf numFmtId="167" fontId="34" fillId="8" borderId="0" xfId="9" applyNumberFormat="1" applyFont="1" applyFill="1" applyBorder="1" applyAlignment="1" applyProtection="1">
      <protection locked="0"/>
    </xf>
    <xf numFmtId="0" fontId="34" fillId="0" borderId="0" xfId="8" applyFont="1"/>
    <xf numFmtId="167" fontId="34" fillId="6" borderId="0" xfId="9" applyNumberFormat="1" applyFont="1" applyFill="1" applyBorder="1" applyAlignment="1" applyProtection="1"/>
    <xf numFmtId="0" fontId="21" fillId="6" borderId="3" xfId="8" applyFont="1" applyFill="1" applyBorder="1"/>
    <xf numFmtId="168" fontId="21" fillId="6" borderId="3" xfId="9" applyNumberFormat="1" applyFont="1" applyFill="1" applyBorder="1" applyAlignment="1" applyProtection="1">
      <alignment horizontal="right"/>
    </xf>
    <xf numFmtId="164" fontId="33" fillId="6" borderId="3" xfId="9" applyFont="1" applyFill="1" applyBorder="1" applyAlignment="1" applyProtection="1">
      <alignment horizontal="right"/>
    </xf>
    <xf numFmtId="167" fontId="33" fillId="6" borderId="8" xfId="9" applyNumberFormat="1" applyFont="1" applyFill="1" applyBorder="1" applyProtection="1"/>
    <xf numFmtId="0" fontId="34" fillId="6" borderId="0" xfId="8" quotePrefix="1" applyFont="1" applyFill="1" applyAlignment="1">
      <alignment horizontal="left" vertical="center"/>
    </xf>
    <xf numFmtId="164" fontId="33" fillId="6" borderId="0" xfId="9" applyFont="1" applyFill="1" applyBorder="1" applyAlignment="1" applyProtection="1">
      <alignment horizontal="right"/>
    </xf>
    <xf numFmtId="167" fontId="34" fillId="6" borderId="0" xfId="9" applyNumberFormat="1" applyFont="1" applyFill="1" applyBorder="1" applyProtection="1"/>
    <xf numFmtId="168" fontId="21" fillId="6" borderId="0" xfId="9" applyNumberFormat="1" applyFont="1" applyFill="1" applyBorder="1" applyAlignment="1" applyProtection="1">
      <alignment horizontal="right"/>
    </xf>
    <xf numFmtId="0" fontId="34" fillId="6" borderId="0" xfId="8" quotePrefix="1" applyFont="1" applyFill="1" applyAlignment="1">
      <alignment horizontal="left"/>
    </xf>
    <xf numFmtId="168" fontId="34" fillId="6" borderId="0" xfId="9" applyNumberFormat="1" applyFont="1" applyFill="1" applyBorder="1" applyAlignment="1" applyProtection="1">
      <alignment horizontal="right"/>
    </xf>
    <xf numFmtId="164" fontId="34" fillId="6" borderId="0" xfId="9" applyFont="1" applyFill="1" applyBorder="1" applyProtection="1"/>
    <xf numFmtId="39" fontId="33" fillId="6" borderId="6" xfId="9" applyNumberFormat="1" applyFont="1" applyFill="1" applyBorder="1" applyProtection="1"/>
    <xf numFmtId="4" fontId="39" fillId="0" borderId="0" xfId="8" applyNumberFormat="1" applyFont="1" applyAlignment="1">
      <alignment horizontal="right"/>
    </xf>
    <xf numFmtId="0" fontId="39" fillId="0" borderId="0" xfId="8" applyFont="1" applyAlignment="1">
      <alignment horizontal="center"/>
    </xf>
    <xf numFmtId="4" fontId="21" fillId="0" borderId="0" xfId="8" applyNumberFormat="1" applyFont="1"/>
    <xf numFmtId="0" fontId="4" fillId="0" borderId="0" xfId="0" applyFont="1" applyAlignment="1">
      <alignment horizontal="left"/>
    </xf>
    <xf numFmtId="0" fontId="17" fillId="0" borderId="0" xfId="0" applyFont="1"/>
    <xf numFmtId="0" fontId="3" fillId="0" borderId="0" xfId="0" applyFont="1" applyAlignment="1">
      <alignment horizontal="right"/>
    </xf>
    <xf numFmtId="0" fontId="0" fillId="3" borderId="0" xfId="0" applyFill="1"/>
    <xf numFmtId="0" fontId="3" fillId="0" borderId="0" xfId="0" applyFont="1"/>
    <xf numFmtId="0" fontId="19" fillId="0" borderId="0" xfId="0" applyFont="1" applyAlignment="1">
      <alignment horizontal="right"/>
    </xf>
    <xf numFmtId="0" fontId="9" fillId="2" borderId="0" xfId="0" applyFont="1" applyFill="1" applyAlignment="1">
      <alignment vertical="top" wrapText="1"/>
    </xf>
    <xf numFmtId="0" fontId="11" fillId="3" borderId="0" xfId="0" applyFont="1" applyFill="1" applyAlignment="1">
      <alignment horizontal="left" vertical="top"/>
    </xf>
    <xf numFmtId="0" fontId="12" fillId="3" borderId="0" xfId="0" applyFont="1" applyFill="1" applyAlignment="1">
      <alignment horizontal="left" vertical="top"/>
    </xf>
    <xf numFmtId="0" fontId="0" fillId="3" borderId="0" xfId="0" applyFill="1" applyAlignment="1">
      <alignment horizontal="left" vertical="top"/>
    </xf>
    <xf numFmtId="0" fontId="16" fillId="3" borderId="0" xfId="0" applyFont="1" applyFill="1" applyAlignment="1">
      <alignment vertical="top"/>
    </xf>
    <xf numFmtId="0" fontId="14" fillId="3" borderId="0" xfId="0" applyFont="1" applyFill="1" applyAlignment="1">
      <alignment horizontal="left" vertical="top"/>
    </xf>
    <xf numFmtId="0" fontId="42" fillId="0" borderId="0" xfId="0" applyFont="1" applyAlignment="1">
      <alignment vertical="center"/>
    </xf>
    <xf numFmtId="0" fontId="16" fillId="3" borderId="0" xfId="0" applyFont="1" applyFill="1" applyAlignment="1">
      <alignment vertical="center"/>
    </xf>
    <xf numFmtId="0" fontId="5" fillId="0" borderId="0" xfId="0" applyFont="1" applyAlignment="1">
      <alignment horizontal="left"/>
    </xf>
    <xf numFmtId="0" fontId="6" fillId="0" borderId="0" xfId="0" applyFont="1" applyAlignment="1">
      <alignment horizontal="left" vertical="top"/>
    </xf>
    <xf numFmtId="0" fontId="7" fillId="0" borderId="0" xfId="0" applyFont="1" applyAlignment="1">
      <alignment horizontal="left" vertical="top"/>
    </xf>
    <xf numFmtId="0" fontId="8" fillId="0" borderId="0" xfId="0" applyFont="1"/>
    <xf numFmtId="0" fontId="11" fillId="3" borderId="0" xfId="0" applyFont="1" applyFill="1" applyAlignment="1">
      <alignment horizontal="left" vertical="center"/>
    </xf>
    <xf numFmtId="0" fontId="16" fillId="3" borderId="0" xfId="0" applyFont="1" applyFill="1" applyAlignment="1">
      <alignment horizontal="left" vertical="center"/>
    </xf>
    <xf numFmtId="0" fontId="16" fillId="0" borderId="0" xfId="0" applyFont="1" applyAlignment="1">
      <alignment vertical="center"/>
    </xf>
    <xf numFmtId="0" fontId="0" fillId="3" borderId="0" xfId="0" applyFill="1" applyAlignment="1">
      <alignment horizontal="center" vertical="top"/>
    </xf>
    <xf numFmtId="0" fontId="16" fillId="3" borderId="0" xfId="0" applyFont="1" applyFill="1" applyAlignment="1">
      <alignment horizontal="left" vertical="top"/>
    </xf>
    <xf numFmtId="0" fontId="9" fillId="0" borderId="0" xfId="0" applyFont="1" applyAlignment="1">
      <alignment horizontal="left" vertical="top"/>
    </xf>
    <xf numFmtId="0" fontId="0" fillId="0" borderId="0" xfId="0" applyAlignment="1">
      <alignment horizontal="left" vertical="top"/>
    </xf>
    <xf numFmtId="0" fontId="0" fillId="3" borderId="0" xfId="0" applyFill="1" applyAlignment="1">
      <alignment horizontal="left" vertical="top" wrapText="1"/>
    </xf>
    <xf numFmtId="0" fontId="25" fillId="0" borderId="0" xfId="0" applyFont="1"/>
    <xf numFmtId="0" fontId="46" fillId="0" borderId="0" xfId="0" applyFont="1" applyAlignment="1">
      <alignment horizontal="left" vertical="top" wrapText="1"/>
    </xf>
    <xf numFmtId="0" fontId="0" fillId="0" borderId="0" xfId="0" applyAlignment="1">
      <alignment horizontal="left" vertical="top" wrapText="1"/>
    </xf>
    <xf numFmtId="0" fontId="0" fillId="4" borderId="0" xfId="0" applyFill="1"/>
    <xf numFmtId="0" fontId="5" fillId="4" borderId="0" xfId="0" applyFont="1" applyFill="1" applyAlignment="1">
      <alignment horizontal="left"/>
    </xf>
    <xf numFmtId="0" fontId="17" fillId="4" borderId="0" xfId="0" applyFont="1" applyFill="1"/>
    <xf numFmtId="0" fontId="6" fillId="4" borderId="0" xfId="0" applyFont="1" applyFill="1" applyAlignment="1">
      <alignment horizontal="left" vertical="top"/>
    </xf>
    <xf numFmtId="0" fontId="7" fillId="4" borderId="0" xfId="0" applyFont="1" applyFill="1" applyAlignment="1">
      <alignment horizontal="left" vertical="top"/>
    </xf>
    <xf numFmtId="0" fontId="8" fillId="4" borderId="0" xfId="0" applyFont="1" applyFill="1"/>
    <xf numFmtId="0" fontId="36" fillId="0" borderId="0" xfId="8" applyFont="1"/>
    <xf numFmtId="4" fontId="36" fillId="0" borderId="0" xfId="8" applyNumberFormat="1" applyFont="1"/>
    <xf numFmtId="0" fontId="31" fillId="0" borderId="0" xfId="8" applyFont="1"/>
    <xf numFmtId="4" fontId="31" fillId="0" borderId="0" xfId="8" applyNumberFormat="1" applyFont="1"/>
    <xf numFmtId="0" fontId="21" fillId="4" borderId="0" xfId="8" applyFont="1" applyFill="1"/>
    <xf numFmtId="0" fontId="49" fillId="10" borderId="0" xfId="0" applyFont="1" applyFill="1" applyAlignment="1">
      <alignment vertical="top" wrapText="1"/>
    </xf>
    <xf numFmtId="0" fontId="49" fillId="3" borderId="0" xfId="0" applyFont="1" applyFill="1" applyAlignment="1">
      <alignment horizontal="left" vertical="center"/>
    </xf>
    <xf numFmtId="0" fontId="12" fillId="4" borderId="0" xfId="0" applyFont="1" applyFill="1" applyAlignment="1">
      <alignment horizontal="left" vertical="top"/>
    </xf>
    <xf numFmtId="0" fontId="0" fillId="4" borderId="0" xfId="0" applyFill="1" applyAlignment="1">
      <alignment horizontal="left" vertical="top"/>
    </xf>
    <xf numFmtId="0" fontId="14" fillId="3" borderId="0" xfId="0" applyFont="1" applyFill="1" applyAlignment="1">
      <alignment horizontal="left" vertical="center" wrapText="1" indent="1"/>
    </xf>
    <xf numFmtId="0" fontId="14" fillId="3" borderId="0" xfId="0" applyFont="1" applyFill="1" applyAlignment="1">
      <alignment vertical="top" wrapText="1"/>
    </xf>
    <xf numFmtId="0" fontId="18" fillId="3" borderId="0" xfId="0" applyFont="1" applyFill="1" applyAlignment="1">
      <alignment horizontal="left" vertical="top"/>
    </xf>
    <xf numFmtId="0" fontId="22" fillId="0" borderId="0" xfId="0" applyFont="1"/>
    <xf numFmtId="0" fontId="57" fillId="0" borderId="0" xfId="0" applyFont="1" applyAlignment="1">
      <alignment vertical="center"/>
    </xf>
    <xf numFmtId="0" fontId="14" fillId="4" borderId="0" xfId="0" applyFont="1" applyFill="1" applyAlignment="1">
      <alignment horizontal="left" vertical="center" wrapText="1"/>
    </xf>
    <xf numFmtId="0" fontId="0" fillId="0" borderId="0" xfId="0" applyAlignment="1">
      <alignment vertical="center"/>
    </xf>
    <xf numFmtId="0" fontId="0" fillId="4" borderId="0" xfId="0" applyFill="1" applyAlignment="1">
      <alignment vertical="center"/>
    </xf>
    <xf numFmtId="0" fontId="0" fillId="0" borderId="0" xfId="0" applyAlignment="1">
      <alignment horizontal="center" vertical="center"/>
    </xf>
    <xf numFmtId="0" fontId="24" fillId="4" borderId="0" xfId="0" applyFont="1" applyFill="1" applyAlignment="1">
      <alignment vertical="center" wrapText="1"/>
    </xf>
    <xf numFmtId="0" fontId="24" fillId="4" borderId="0" xfId="0" applyFont="1" applyFill="1" applyAlignment="1">
      <alignment vertical="center"/>
    </xf>
    <xf numFmtId="0" fontId="14" fillId="4" borderId="0" xfId="0" applyFont="1" applyFill="1" applyAlignment="1">
      <alignment horizontal="left" vertical="center" wrapText="1" indent="1"/>
    </xf>
    <xf numFmtId="0" fontId="14" fillId="4" borderId="0" xfId="0" applyFont="1" applyFill="1" applyAlignment="1">
      <alignment horizontal="left" vertical="top"/>
    </xf>
    <xf numFmtId="0" fontId="0" fillId="3" borderId="0" xfId="0" applyFill="1" applyAlignment="1">
      <alignment horizontal="left" vertical="center"/>
    </xf>
    <xf numFmtId="0" fontId="34" fillId="8" borderId="0" xfId="8" applyFont="1" applyFill="1" applyAlignment="1" applyProtection="1">
      <alignment horizontal="left"/>
      <protection locked="0"/>
    </xf>
    <xf numFmtId="0" fontId="21" fillId="6" borderId="0" xfId="8" applyFont="1" applyFill="1" applyAlignment="1">
      <alignment horizontal="left"/>
    </xf>
    <xf numFmtId="0" fontId="21" fillId="6" borderId="0" xfId="8" quotePrefix="1" applyFont="1" applyFill="1" applyAlignment="1">
      <alignment horizontal="left"/>
    </xf>
    <xf numFmtId="0" fontId="33" fillId="6" borderId="0" xfId="8" applyFont="1" applyFill="1" applyAlignment="1">
      <alignment horizontal="left"/>
    </xf>
    <xf numFmtId="0" fontId="34" fillId="6" borderId="0" xfId="8" applyFont="1" applyFill="1" applyAlignment="1">
      <alignment horizontal="left"/>
    </xf>
    <xf numFmtId="0" fontId="33" fillId="6" borderId="0" xfId="8" applyFont="1" applyFill="1"/>
    <xf numFmtId="0" fontId="35" fillId="5" borderId="0" xfId="8" quotePrefix="1" applyFont="1" applyFill="1" applyAlignment="1">
      <alignment horizontal="center"/>
    </xf>
    <xf numFmtId="0" fontId="60" fillId="3" borderId="0" xfId="0" applyFont="1" applyFill="1" applyAlignment="1">
      <alignment horizontal="left" vertical="center"/>
    </xf>
    <xf numFmtId="0" fontId="15" fillId="3" borderId="0" xfId="0" applyFont="1" applyFill="1" applyAlignment="1">
      <alignment vertical="center"/>
    </xf>
    <xf numFmtId="0" fontId="31" fillId="4" borderId="0" xfId="8" applyFont="1" applyFill="1"/>
    <xf numFmtId="0" fontId="48" fillId="4" borderId="0" xfId="0" applyFont="1" applyFill="1"/>
    <xf numFmtId="0" fontId="3" fillId="4" borderId="0" xfId="0" applyFont="1" applyFill="1"/>
    <xf numFmtId="0" fontId="61" fillId="0" borderId="0" xfId="0" applyFont="1"/>
    <xf numFmtId="0" fontId="0" fillId="0" borderId="20" xfId="0" applyBorder="1"/>
    <xf numFmtId="0" fontId="0" fillId="0" borderId="1" xfId="0" applyBorder="1" applyAlignment="1">
      <alignment horizontal="center" vertical="center"/>
    </xf>
    <xf numFmtId="0" fontId="0" fillId="0" borderId="7" xfId="0" applyBorder="1"/>
    <xf numFmtId="0" fontId="0" fillId="0" borderId="2" xfId="0" applyBorder="1"/>
    <xf numFmtId="0" fontId="0" fillId="0" borderId="7" xfId="0" applyBorder="1" applyAlignment="1">
      <alignment horizontal="center" vertical="center"/>
    </xf>
    <xf numFmtId="0" fontId="0" fillId="0" borderId="2" xfId="0" applyBorder="1" applyAlignment="1">
      <alignment horizontal="center" vertical="center"/>
    </xf>
    <xf numFmtId="0" fontId="20" fillId="13" borderId="22" xfId="0" applyFont="1" applyFill="1" applyBorder="1" applyAlignment="1">
      <alignment vertical="center"/>
    </xf>
    <xf numFmtId="0" fontId="20" fillId="13" borderId="23" xfId="0" applyFont="1" applyFill="1" applyBorder="1" applyAlignment="1">
      <alignment vertical="center"/>
    </xf>
    <xf numFmtId="0" fontId="15" fillId="0" borderId="0" xfId="0" applyFont="1" applyAlignment="1">
      <alignment vertical="center"/>
    </xf>
    <xf numFmtId="0" fontId="3" fillId="3" borderId="0" xfId="0" applyFont="1" applyFill="1" applyAlignment="1">
      <alignment horizontal="right"/>
    </xf>
    <xf numFmtId="0" fontId="0" fillId="0" borderId="1" xfId="0" applyBorder="1" applyAlignment="1">
      <alignment horizontal="left" vertical="center"/>
    </xf>
    <xf numFmtId="0" fontId="20" fillId="0" borderId="0" xfId="0" applyFont="1" applyAlignment="1">
      <alignment vertical="center" wrapText="1"/>
    </xf>
    <xf numFmtId="0" fontId="46" fillId="0" borderId="0" xfId="0" applyFont="1" applyAlignment="1">
      <alignment vertical="center" wrapText="1"/>
    </xf>
    <xf numFmtId="0" fontId="70" fillId="0" borderId="0" xfId="0" applyFont="1" applyAlignment="1">
      <alignment horizontal="left" vertical="top"/>
    </xf>
    <xf numFmtId="0" fontId="9" fillId="0" borderId="0" xfId="0" applyFont="1" applyAlignment="1">
      <alignment horizontal="left" vertical="center" wrapText="1"/>
    </xf>
    <xf numFmtId="0" fontId="0" fillId="0" borderId="1" xfId="0" applyBorder="1" applyAlignment="1">
      <alignment horizontal="center" vertical="center" wrapText="1"/>
    </xf>
    <xf numFmtId="0" fontId="0" fillId="0" borderId="7" xfId="0" applyBorder="1" applyAlignment="1">
      <alignment horizontal="center" vertical="center" wrapText="1"/>
    </xf>
    <xf numFmtId="0" fontId="0" fillId="4" borderId="2" xfId="0" applyFill="1" applyBorder="1" applyAlignment="1">
      <alignment wrapText="1"/>
    </xf>
    <xf numFmtId="0" fontId="12" fillId="3" borderId="0" xfId="0" applyFont="1" applyFill="1" applyAlignment="1">
      <alignment horizontal="left" vertical="center"/>
    </xf>
    <xf numFmtId="0" fontId="59" fillId="3" borderId="0" xfId="0" applyFont="1" applyFill="1" applyAlignment="1">
      <alignment horizontal="left" vertical="top"/>
    </xf>
    <xf numFmtId="0" fontId="16" fillId="3" borderId="0" xfId="0" applyFont="1" applyFill="1"/>
    <xf numFmtId="0" fontId="77" fillId="3" borderId="0" xfId="0" applyFont="1" applyFill="1" applyAlignment="1">
      <alignment horizontal="left" vertical="top"/>
    </xf>
    <xf numFmtId="0" fontId="46" fillId="3" borderId="0" xfId="0" applyFont="1" applyFill="1" applyAlignment="1">
      <alignment horizontal="center" vertical="top"/>
    </xf>
    <xf numFmtId="0" fontId="18" fillId="0" borderId="0" xfId="0" applyFont="1" applyAlignment="1">
      <alignment horizontal="left" vertical="center" wrapText="1"/>
    </xf>
    <xf numFmtId="0" fontId="43" fillId="0" borderId="0" xfId="7" applyFont="1" applyAlignment="1" applyProtection="1">
      <alignment horizontal="left" vertical="center"/>
    </xf>
    <xf numFmtId="0" fontId="23" fillId="0" borderId="0" xfId="0" applyFont="1" applyAlignment="1">
      <alignment horizontal="left" vertical="center" wrapText="1"/>
    </xf>
    <xf numFmtId="0" fontId="9" fillId="10" borderId="0" xfId="0" applyFont="1" applyFill="1" applyAlignment="1">
      <alignment horizontal="left" vertical="center" wrapText="1"/>
    </xf>
    <xf numFmtId="0" fontId="14" fillId="3" borderId="0" xfId="0" applyFont="1" applyFill="1" applyAlignment="1">
      <alignment horizontal="left" vertical="center" wrapText="1"/>
    </xf>
    <xf numFmtId="0" fontId="4" fillId="0" borderId="0" xfId="0" applyFont="1" applyAlignment="1">
      <alignment horizontal="left" wrapText="1"/>
    </xf>
    <xf numFmtId="0" fontId="14" fillId="3" borderId="0" xfId="0" applyFont="1" applyFill="1" applyAlignment="1">
      <alignment horizontal="left" vertical="top" wrapText="1"/>
    </xf>
    <xf numFmtId="0" fontId="15" fillId="3" borderId="0" xfId="0" applyFont="1" applyFill="1" applyAlignment="1">
      <alignment horizontal="left" vertical="top"/>
    </xf>
    <xf numFmtId="0" fontId="16" fillId="3" borderId="0" xfId="0" applyFont="1" applyFill="1" applyAlignment="1">
      <alignment horizontal="center" vertical="top"/>
    </xf>
    <xf numFmtId="0" fontId="10" fillId="2" borderId="0" xfId="0" applyFont="1" applyFill="1" applyAlignment="1">
      <alignment vertical="center"/>
    </xf>
    <xf numFmtId="0" fontId="9" fillId="2" borderId="0" xfId="0" applyFont="1" applyFill="1" applyAlignment="1">
      <alignment vertical="center"/>
    </xf>
    <xf numFmtId="0" fontId="46" fillId="3" borderId="0" xfId="0" applyFont="1" applyFill="1" applyAlignment="1">
      <alignment horizontal="left" vertical="center"/>
    </xf>
    <xf numFmtId="0" fontId="14" fillId="3" borderId="0" xfId="0" applyFont="1" applyFill="1" applyAlignment="1">
      <alignment horizontal="left" vertical="center"/>
    </xf>
    <xf numFmtId="0" fontId="47" fillId="3" borderId="0" xfId="0" applyFont="1" applyFill="1" applyAlignment="1">
      <alignment horizontal="center" vertical="center"/>
    </xf>
    <xf numFmtId="0" fontId="46" fillId="3" borderId="0" xfId="0" applyFont="1" applyFill="1" applyAlignment="1">
      <alignment horizontal="left" vertical="top"/>
    </xf>
    <xf numFmtId="0" fontId="18" fillId="3" borderId="0" xfId="0" applyFont="1" applyFill="1" applyAlignment="1">
      <alignment horizontal="left" vertical="center"/>
    </xf>
    <xf numFmtId="0" fontId="14" fillId="3" borderId="0" xfId="0" applyFont="1" applyFill="1" applyAlignment="1">
      <alignment vertical="top"/>
    </xf>
    <xf numFmtId="0" fontId="59" fillId="3" borderId="0" xfId="0" applyFont="1" applyFill="1" applyAlignment="1">
      <alignment vertical="top"/>
    </xf>
    <xf numFmtId="0" fontId="11" fillId="3" borderId="0" xfId="0" applyFont="1" applyFill="1" applyAlignment="1">
      <alignment horizontal="left" vertical="top" wrapText="1"/>
    </xf>
    <xf numFmtId="0" fontId="20" fillId="3" borderId="0" xfId="0" applyFont="1" applyFill="1" applyAlignment="1">
      <alignment horizontal="left" vertical="top" wrapText="1"/>
    </xf>
    <xf numFmtId="0" fontId="81" fillId="3" borderId="0" xfId="0" applyFont="1" applyFill="1" applyAlignment="1">
      <alignment horizontal="left" vertical="top" wrapText="1"/>
    </xf>
    <xf numFmtId="0" fontId="0" fillId="3" borderId="0" xfId="0" applyFill="1" applyAlignment="1">
      <alignment vertical="center"/>
    </xf>
    <xf numFmtId="0" fontId="11" fillId="3" borderId="0" xfId="0" applyFont="1" applyFill="1" applyAlignment="1">
      <alignment horizontal="center" vertical="center" wrapText="1"/>
    </xf>
    <xf numFmtId="0" fontId="11" fillId="3" borderId="0" xfId="0" applyFont="1" applyFill="1" applyAlignment="1">
      <alignment horizontal="center" vertical="top" wrapText="1"/>
    </xf>
    <xf numFmtId="0" fontId="3" fillId="3" borderId="0" xfId="0" applyFont="1" applyFill="1" applyAlignment="1">
      <alignment horizontal="right" vertical="top"/>
    </xf>
    <xf numFmtId="0" fontId="14" fillId="3" borderId="0" xfId="0" applyFont="1" applyFill="1" applyAlignment="1">
      <alignment vertical="center" wrapText="1"/>
    </xf>
    <xf numFmtId="0" fontId="47" fillId="3" borderId="0" xfId="0" applyFont="1" applyFill="1" applyAlignment="1">
      <alignment horizontal="left" vertical="center"/>
    </xf>
    <xf numFmtId="0" fontId="0" fillId="4" borderId="0" xfId="0" applyFill="1" applyAlignment="1">
      <alignment vertical="top" wrapText="1"/>
    </xf>
    <xf numFmtId="0" fontId="0" fillId="4" borderId="0" xfId="0" applyFill="1" applyAlignment="1">
      <alignment horizontal="left" vertical="top" wrapText="1"/>
    </xf>
    <xf numFmtId="0" fontId="51" fillId="3" borderId="0" xfId="0" applyFont="1" applyFill="1" applyAlignment="1">
      <alignment horizontal="left" vertical="top"/>
    </xf>
    <xf numFmtId="0" fontId="11" fillId="4" borderId="0" xfId="0" applyFont="1" applyFill="1" applyAlignment="1">
      <alignment horizontal="left" vertical="center"/>
    </xf>
    <xf numFmtId="0" fontId="14" fillId="4" borderId="0" xfId="0" applyFont="1" applyFill="1" applyAlignment="1">
      <alignment horizontal="left" vertical="center" indent="2"/>
    </xf>
    <xf numFmtId="0" fontId="83" fillId="4" borderId="0" xfId="0" applyFont="1" applyFill="1" applyAlignment="1">
      <alignment horizontal="left" vertical="center"/>
    </xf>
    <xf numFmtId="0" fontId="14" fillId="4" borderId="0" xfId="0" applyFont="1" applyFill="1" applyAlignment="1">
      <alignment horizontal="center" vertical="center"/>
    </xf>
    <xf numFmtId="0" fontId="14" fillId="4" borderId="0" xfId="0" applyFont="1" applyFill="1" applyAlignment="1">
      <alignment horizontal="left" vertical="center"/>
    </xf>
    <xf numFmtId="0" fontId="0" fillId="6" borderId="0" xfId="0" applyFill="1"/>
    <xf numFmtId="0" fontId="84" fillId="6" borderId="0" xfId="0" applyFont="1" applyFill="1"/>
    <xf numFmtId="169" fontId="24" fillId="6" borderId="0" xfId="0" applyNumberFormat="1" applyFont="1" applyFill="1"/>
    <xf numFmtId="169" fontId="0" fillId="6" borderId="0" xfId="0" applyNumberFormat="1" applyFill="1"/>
    <xf numFmtId="49" fontId="0" fillId="6" borderId="0" xfId="0" applyNumberFormat="1" applyFill="1"/>
    <xf numFmtId="14" fontId="0" fillId="6" borderId="0" xfId="0" applyNumberFormat="1" applyFill="1"/>
    <xf numFmtId="0" fontId="42" fillId="6" borderId="0" xfId="0" applyFont="1" applyFill="1"/>
    <xf numFmtId="0" fontId="17" fillId="6" borderId="0" xfId="0" applyFont="1" applyFill="1"/>
    <xf numFmtId="169" fontId="17" fillId="6" borderId="0" xfId="0" applyNumberFormat="1" applyFont="1" applyFill="1"/>
    <xf numFmtId="169" fontId="42" fillId="6" borderId="0" xfId="0" applyNumberFormat="1" applyFont="1" applyFill="1"/>
    <xf numFmtId="49" fontId="42" fillId="6" borderId="0" xfId="0" applyNumberFormat="1" applyFont="1" applyFill="1"/>
    <xf numFmtId="14" fontId="42" fillId="6" borderId="0" xfId="0" applyNumberFormat="1" applyFont="1" applyFill="1"/>
    <xf numFmtId="0" fontId="42" fillId="0" borderId="0" xfId="0" applyFont="1"/>
    <xf numFmtId="0" fontId="56" fillId="6" borderId="0" xfId="0" applyFont="1" applyFill="1"/>
    <xf numFmtId="0" fontId="85" fillId="6" borderId="0" xfId="0" applyFont="1" applyFill="1"/>
    <xf numFmtId="14" fontId="0" fillId="9" borderId="0" xfId="0" applyNumberFormat="1" applyFill="1"/>
    <xf numFmtId="0" fontId="3" fillId="0" borderId="0" xfId="0" applyFont="1" applyAlignment="1">
      <alignment horizontal="left" vertical="center" wrapText="1"/>
    </xf>
    <xf numFmtId="0" fontId="3" fillId="4" borderId="44" xfId="0" applyFont="1" applyFill="1" applyBorder="1" applyAlignment="1">
      <alignment horizontal="left" vertical="center" wrapText="1"/>
    </xf>
    <xf numFmtId="0" fontId="3" fillId="0" borderId="63" xfId="0" applyFont="1" applyBorder="1" applyAlignment="1">
      <alignment horizontal="left" vertical="center" wrapText="1"/>
    </xf>
    <xf numFmtId="0" fontId="53" fillId="4" borderId="0" xfId="0" applyFont="1" applyFill="1" applyAlignment="1">
      <alignment horizontal="center" vertical="center"/>
    </xf>
    <xf numFmtId="0" fontId="3" fillId="0" borderId="40" xfId="0" applyFont="1" applyBorder="1" applyAlignment="1">
      <alignment horizontal="left" vertical="center" wrapText="1"/>
    </xf>
    <xf numFmtId="0" fontId="3" fillId="0" borderId="9" xfId="0" applyFont="1" applyBorder="1" applyAlignment="1">
      <alignment horizontal="left" vertical="center" wrapText="1"/>
    </xf>
    <xf numFmtId="0" fontId="3" fillId="0" borderId="39" xfId="0" applyFont="1" applyBorder="1" applyAlignment="1">
      <alignment horizontal="left" vertical="center" wrapText="1"/>
    </xf>
    <xf numFmtId="0" fontId="69" fillId="0" borderId="0" xfId="0" applyFont="1" applyAlignment="1">
      <alignment horizontal="left" vertical="top" wrapText="1"/>
    </xf>
    <xf numFmtId="0" fontId="71" fillId="4" borderId="0" xfId="0" applyFont="1" applyFill="1" applyAlignment="1">
      <alignment horizontal="right" vertical="center"/>
    </xf>
    <xf numFmtId="0" fontId="54" fillId="5" borderId="19" xfId="0" applyFont="1" applyFill="1" applyBorder="1" applyAlignment="1">
      <alignment horizontal="left" vertical="center"/>
    </xf>
    <xf numFmtId="0" fontId="54" fillId="5" borderId="19" xfId="0" applyFont="1" applyFill="1" applyBorder="1" applyAlignment="1">
      <alignment horizontal="right" vertical="center" indent="1"/>
    </xf>
    <xf numFmtId="0" fontId="71" fillId="4" borderId="62" xfId="0" applyFont="1" applyFill="1" applyBorder="1" applyAlignment="1">
      <alignment horizontal="right" vertical="center"/>
    </xf>
    <xf numFmtId="0" fontId="0" fillId="9" borderId="0" xfId="0" applyFill="1"/>
    <xf numFmtId="0" fontId="0" fillId="4" borderId="45" xfId="0" applyFill="1" applyBorder="1" applyAlignment="1">
      <alignment vertical="center"/>
    </xf>
    <xf numFmtId="0" fontId="0" fillId="4" borderId="8" xfId="0" applyFill="1" applyBorder="1" applyAlignment="1">
      <alignment vertical="center"/>
    </xf>
    <xf numFmtId="0" fontId="0" fillId="0" borderId="44" xfId="0" applyBorder="1"/>
    <xf numFmtId="0" fontId="1" fillId="4" borderId="9" xfId="0" applyFont="1" applyFill="1" applyBorder="1" applyAlignment="1">
      <alignment horizontal="center" vertical="center"/>
    </xf>
    <xf numFmtId="0" fontId="0" fillId="0" borderId="63" xfId="0" applyBorder="1"/>
    <xf numFmtId="0" fontId="71" fillId="4" borderId="40" xfId="0" applyFont="1" applyFill="1" applyBorder="1" applyAlignment="1">
      <alignment horizontal="right" vertical="center"/>
    </xf>
    <xf numFmtId="0" fontId="0" fillId="4" borderId="9" xfId="0" applyFill="1" applyBorder="1" applyAlignment="1">
      <alignment vertical="center"/>
    </xf>
    <xf numFmtId="0" fontId="0" fillId="0" borderId="39" xfId="0" applyBorder="1"/>
    <xf numFmtId="0" fontId="20" fillId="5" borderId="68" xfId="0" applyFont="1" applyFill="1" applyBorder="1" applyAlignment="1">
      <alignment horizontal="center" vertical="center" wrapText="1"/>
    </xf>
    <xf numFmtId="0" fontId="82" fillId="19" borderId="15" xfId="0" applyFont="1" applyFill="1" applyBorder="1" applyAlignment="1">
      <alignment vertical="center" wrapText="1"/>
    </xf>
    <xf numFmtId="0" fontId="59" fillId="8" borderId="28" xfId="0" applyFont="1" applyFill="1" applyBorder="1" applyAlignment="1">
      <alignment horizontal="left" vertical="center" wrapText="1"/>
    </xf>
    <xf numFmtId="0" fontId="16" fillId="4" borderId="0" xfId="0" applyFont="1" applyFill="1" applyAlignment="1">
      <alignment vertical="center"/>
    </xf>
    <xf numFmtId="0" fontId="82" fillId="19" borderId="15" xfId="0" applyFont="1" applyFill="1" applyBorder="1"/>
    <xf numFmtId="0" fontId="16" fillId="8" borderId="28" xfId="0" applyFont="1" applyFill="1" applyBorder="1" applyAlignment="1">
      <alignment vertical="center"/>
    </xf>
    <xf numFmtId="0" fontId="0" fillId="0" borderId="0" xfId="0" applyAlignment="1">
      <alignment horizontal="right" vertical="center"/>
    </xf>
    <xf numFmtId="0" fontId="0" fillId="9" borderId="0" xfId="0" applyFill="1" applyAlignment="1">
      <alignment horizontal="center" vertical="center"/>
    </xf>
    <xf numFmtId="0" fontId="46" fillId="4" borderId="0" xfId="0" applyFont="1" applyFill="1" applyAlignment="1">
      <alignment horizontal="center" vertical="center" wrapText="1"/>
    </xf>
    <xf numFmtId="0" fontId="10" fillId="2" borderId="0" xfId="0" applyFont="1" applyFill="1" applyAlignment="1">
      <alignment horizontal="left" vertical="center" wrapText="1"/>
    </xf>
    <xf numFmtId="0" fontId="10" fillId="2" borderId="0" xfId="0" applyFont="1" applyFill="1" applyAlignment="1">
      <alignment horizontal="left" vertical="center"/>
    </xf>
    <xf numFmtId="3" fontId="0" fillId="9" borderId="0" xfId="0" applyNumberFormat="1" applyFill="1" applyAlignment="1">
      <alignment horizontal="center" vertical="center"/>
    </xf>
    <xf numFmtId="170" fontId="0" fillId="9" borderId="0" xfId="1" applyNumberFormat="1" applyFont="1" applyFill="1" applyAlignment="1" applyProtection="1">
      <alignment horizontal="center" vertical="center"/>
    </xf>
    <xf numFmtId="173" fontId="0" fillId="3" borderId="0" xfId="0" applyNumberFormat="1" applyFill="1" applyAlignment="1">
      <alignment horizontal="center" vertical="top"/>
    </xf>
    <xf numFmtId="0" fontId="46" fillId="3" borderId="0" xfId="0" applyFont="1" applyFill="1"/>
    <xf numFmtId="0" fontId="46" fillId="3" borderId="0" xfId="0" applyFont="1" applyFill="1" applyAlignment="1">
      <alignment vertical="center"/>
    </xf>
    <xf numFmtId="0" fontId="46" fillId="3" borderId="0" xfId="0" applyFont="1" applyFill="1" applyAlignment="1">
      <alignment vertical="top"/>
    </xf>
    <xf numFmtId="0" fontId="46" fillId="4" borderId="0" xfId="0" applyFont="1" applyFill="1"/>
    <xf numFmtId="0" fontId="0" fillId="4" borderId="0" xfId="0" applyFill="1" applyAlignment="1">
      <alignment horizontal="center" vertical="top"/>
    </xf>
    <xf numFmtId="0" fontId="20" fillId="2" borderId="0" xfId="0" applyFont="1" applyFill="1" applyAlignment="1">
      <alignment vertical="center" wrapText="1"/>
    </xf>
    <xf numFmtId="0" fontId="20" fillId="2" borderId="0" xfId="0" applyFont="1" applyFill="1" applyAlignment="1">
      <alignment vertical="center"/>
    </xf>
    <xf numFmtId="0" fontId="0" fillId="4" borderId="0" xfId="0" applyFill="1" applyAlignment="1">
      <alignment horizontal="center" vertical="center" wrapText="1"/>
    </xf>
    <xf numFmtId="0" fontId="34" fillId="9" borderId="22" xfId="0" applyFont="1" applyFill="1" applyBorder="1" applyAlignment="1">
      <alignment horizontal="center" vertical="center"/>
    </xf>
    <xf numFmtId="172" fontId="34" fillId="9" borderId="22" xfId="0" applyNumberFormat="1" applyFont="1" applyFill="1" applyBorder="1" applyAlignment="1">
      <alignment horizontal="center" vertical="center"/>
    </xf>
    <xf numFmtId="170" fontId="34" fillId="9" borderId="22" xfId="0" applyNumberFormat="1" applyFont="1" applyFill="1" applyBorder="1" applyAlignment="1">
      <alignment horizontal="center" vertical="center"/>
    </xf>
    <xf numFmtId="0" fontId="18" fillId="3" borderId="0" xfId="0" applyFont="1" applyFill="1" applyAlignment="1">
      <alignment horizontal="right"/>
    </xf>
    <xf numFmtId="170" fontId="24" fillId="3" borderId="0" xfId="1" applyNumberFormat="1" applyFont="1" applyFill="1" applyAlignment="1" applyProtection="1">
      <alignment horizontal="center" vertical="center"/>
    </xf>
    <xf numFmtId="0" fontId="20" fillId="13" borderId="25" xfId="0" applyFont="1" applyFill="1" applyBorder="1" applyAlignment="1">
      <alignment horizontal="left" vertical="top"/>
    </xf>
    <xf numFmtId="0" fontId="20" fillId="13" borderId="25" xfId="0" applyFont="1" applyFill="1" applyBorder="1" applyAlignment="1">
      <alignment horizontal="center" vertical="center"/>
    </xf>
    <xf numFmtId="0" fontId="12" fillId="15" borderId="25" xfId="0" applyFont="1" applyFill="1" applyBorder="1" applyAlignment="1">
      <alignment horizontal="left" vertical="top"/>
    </xf>
    <xf numFmtId="0" fontId="0" fillId="4" borderId="25" xfId="0" applyFill="1" applyBorder="1" applyAlignment="1">
      <alignment horizontal="center" vertical="center"/>
    </xf>
    <xf numFmtId="0" fontId="24" fillId="9" borderId="22" xfId="0" applyFont="1" applyFill="1" applyBorder="1" applyAlignment="1">
      <alignment horizontal="center" vertical="center"/>
    </xf>
    <xf numFmtId="0" fontId="24" fillId="9" borderId="22" xfId="0" applyFont="1" applyFill="1" applyBorder="1" applyAlignment="1">
      <alignment horizontal="center" vertical="center" wrapText="1"/>
    </xf>
    <xf numFmtId="0" fontId="10" fillId="15" borderId="23" xfId="0" applyFont="1" applyFill="1" applyBorder="1" applyAlignment="1">
      <alignment horizontal="center" vertical="center" wrapText="1"/>
    </xf>
    <xf numFmtId="2" fontId="24" fillId="9" borderId="22" xfId="0" applyNumberFormat="1" applyFont="1" applyFill="1" applyBorder="1" applyAlignment="1">
      <alignment horizontal="center" vertical="center"/>
    </xf>
    <xf numFmtId="0" fontId="34" fillId="13" borderId="22" xfId="0" applyFont="1" applyFill="1" applyBorder="1" applyAlignment="1">
      <alignment horizontal="center" vertical="center"/>
    </xf>
    <xf numFmtId="0" fontId="20" fillId="15" borderId="23" xfId="0" applyFont="1" applyFill="1" applyBorder="1" applyAlignment="1">
      <alignment horizontal="center" vertical="center" wrapText="1"/>
    </xf>
    <xf numFmtId="171" fontId="34" fillId="9" borderId="22" xfId="0" applyNumberFormat="1" applyFont="1" applyFill="1" applyBorder="1" applyAlignment="1">
      <alignment horizontal="center" vertical="center"/>
    </xf>
    <xf numFmtId="2" fontId="34" fillId="9" borderId="22" xfId="0" applyNumberFormat="1" applyFont="1" applyFill="1" applyBorder="1" applyAlignment="1">
      <alignment horizontal="center" vertical="center"/>
    </xf>
    <xf numFmtId="2" fontId="34" fillId="13" borderId="22" xfId="0" applyNumberFormat="1" applyFont="1" applyFill="1" applyBorder="1" applyAlignment="1">
      <alignment horizontal="center" vertical="center"/>
    </xf>
    <xf numFmtId="9" fontId="34" fillId="13" borderId="22" xfId="3" applyFont="1" applyFill="1" applyBorder="1" applyAlignment="1" applyProtection="1">
      <alignment horizontal="center" vertical="center"/>
    </xf>
    <xf numFmtId="9" fontId="34" fillId="9" borderId="22" xfId="3" applyFont="1" applyFill="1" applyBorder="1" applyAlignment="1" applyProtection="1">
      <alignment horizontal="center" vertical="center"/>
    </xf>
    <xf numFmtId="169" fontId="34" fillId="13" borderId="22" xfId="0" applyNumberFormat="1" applyFont="1" applyFill="1" applyBorder="1" applyAlignment="1">
      <alignment horizontal="center" vertical="center"/>
    </xf>
    <xf numFmtId="169" fontId="34" fillId="12" borderId="22" xfId="0" applyNumberFormat="1" applyFont="1" applyFill="1" applyBorder="1" applyAlignment="1">
      <alignment horizontal="center" vertical="center"/>
    </xf>
    <xf numFmtId="9" fontId="34" fillId="13" borderId="22" xfId="0" applyNumberFormat="1" applyFont="1" applyFill="1" applyBorder="1" applyAlignment="1">
      <alignment horizontal="center" vertical="center"/>
    </xf>
    <xf numFmtId="9" fontId="34" fillId="9" borderId="22" xfId="0" applyNumberFormat="1" applyFont="1" applyFill="1" applyBorder="1" applyAlignment="1">
      <alignment horizontal="center" vertical="center"/>
    </xf>
    <xf numFmtId="170" fontId="34" fillId="13" borderId="22" xfId="0" applyNumberFormat="1" applyFont="1" applyFill="1" applyBorder="1" applyAlignment="1">
      <alignment horizontal="center" vertical="center"/>
    </xf>
    <xf numFmtId="0" fontId="14" fillId="3" borderId="0" xfId="0" applyFont="1" applyFill="1" applyAlignment="1">
      <alignment vertical="center"/>
    </xf>
    <xf numFmtId="0" fontId="14" fillId="3" borderId="0" xfId="0" applyFont="1" applyFill="1" applyAlignment="1">
      <alignment horizontal="left" vertical="center" indent="3"/>
    </xf>
    <xf numFmtId="0" fontId="14" fillId="3" borderId="0" xfId="0" applyFont="1" applyFill="1" applyAlignment="1">
      <alignment horizontal="left" vertical="center" indent="2"/>
    </xf>
    <xf numFmtId="0" fontId="14" fillId="3" borderId="0" xfId="0" applyFont="1" applyFill="1" applyAlignment="1">
      <alignment horizontal="left" vertical="center" wrapText="1" indent="3"/>
    </xf>
    <xf numFmtId="0" fontId="9" fillId="3" borderId="0" xfId="0" applyFont="1" applyFill="1" applyAlignment="1">
      <alignment horizontal="left" vertical="top"/>
    </xf>
    <xf numFmtId="0" fontId="11" fillId="4" borderId="0" xfId="0" applyFont="1" applyFill="1" applyAlignment="1">
      <alignment horizontal="left" vertical="top"/>
    </xf>
    <xf numFmtId="0" fontId="12" fillId="3" borderId="0" xfId="0" applyFont="1" applyFill="1" applyAlignment="1">
      <alignment vertical="top" wrapText="1"/>
    </xf>
    <xf numFmtId="0" fontId="14" fillId="4" borderId="0" xfId="0" applyFont="1" applyFill="1" applyAlignment="1">
      <alignment vertical="center"/>
    </xf>
    <xf numFmtId="0" fontId="14" fillId="4" borderId="0" xfId="0" applyFont="1" applyFill="1" applyAlignment="1">
      <alignment vertical="center" wrapText="1"/>
    </xf>
    <xf numFmtId="4" fontId="0" fillId="0" borderId="0" xfId="0" applyNumberFormat="1"/>
    <xf numFmtId="9" fontId="16" fillId="4" borderId="0" xfId="3" applyFont="1" applyFill="1" applyBorder="1" applyAlignment="1" applyProtection="1">
      <alignment vertical="top"/>
    </xf>
    <xf numFmtId="9" fontId="16" fillId="4" borderId="0" xfId="3" applyFont="1" applyFill="1" applyBorder="1" applyAlignment="1" applyProtection="1">
      <alignment horizontal="center" vertical="top"/>
    </xf>
    <xf numFmtId="0" fontId="16" fillId="0" borderId="0" xfId="0" applyFont="1" applyAlignment="1">
      <alignment horizontal="left" vertical="center" wrapText="1"/>
    </xf>
    <xf numFmtId="0" fontId="0" fillId="4" borderId="0" xfId="0" applyFill="1" applyAlignment="1">
      <alignment horizontal="left" vertical="center" wrapText="1"/>
    </xf>
    <xf numFmtId="0" fontId="0" fillId="4" borderId="0" xfId="0" applyFill="1" applyAlignment="1">
      <alignment horizontal="left" vertical="center"/>
    </xf>
    <xf numFmtId="0" fontId="16" fillId="4" borderId="0" xfId="0" applyFont="1" applyFill="1" applyAlignment="1">
      <alignment horizontal="left" vertical="top" indent="1"/>
    </xf>
    <xf numFmtId="0" fontId="0" fillId="4" borderId="0" xfId="0" applyFill="1" applyAlignment="1">
      <alignment horizontal="left" vertical="top" indent="1"/>
    </xf>
    <xf numFmtId="0" fontId="45" fillId="0" borderId="0" xfId="0" applyFont="1" applyAlignment="1">
      <alignment horizontal="left" vertical="center"/>
    </xf>
    <xf numFmtId="0" fontId="16" fillId="0" borderId="0" xfId="0" applyFont="1" applyAlignment="1">
      <alignment vertical="top" wrapText="1"/>
    </xf>
    <xf numFmtId="0" fontId="3" fillId="0" borderId="0" xfId="0" applyFont="1" applyAlignment="1">
      <alignment horizontal="left"/>
    </xf>
    <xf numFmtId="0" fontId="16" fillId="4" borderId="30" xfId="0" applyFont="1" applyFill="1" applyBorder="1" applyAlignment="1" applyProtection="1">
      <alignment horizontal="center" vertical="center"/>
      <protection locked="0"/>
    </xf>
    <xf numFmtId="0" fontId="16" fillId="4" borderId="31" xfId="0" applyFont="1" applyFill="1" applyBorder="1" applyAlignment="1" applyProtection="1">
      <alignment horizontal="center" vertical="center"/>
      <protection locked="0"/>
    </xf>
    <xf numFmtId="0" fontId="16" fillId="4" borderId="32" xfId="0" applyFont="1" applyFill="1" applyBorder="1" applyAlignment="1" applyProtection="1">
      <alignment horizontal="center" vertical="center"/>
      <protection locked="0"/>
    </xf>
    <xf numFmtId="0" fontId="23" fillId="4" borderId="26" xfId="0" applyFont="1" applyFill="1" applyBorder="1" applyAlignment="1" applyProtection="1">
      <alignment horizontal="left" vertical="center"/>
      <protection locked="0"/>
    </xf>
    <xf numFmtId="14" fontId="23" fillId="4" borderId="13" xfId="1" applyNumberFormat="1" applyFont="1" applyFill="1" applyBorder="1" applyAlignment="1" applyProtection="1">
      <alignment horizontal="left" vertical="center"/>
      <protection locked="0"/>
    </xf>
    <xf numFmtId="14" fontId="23" fillId="4" borderId="13" xfId="1" applyNumberFormat="1" applyFont="1" applyFill="1" applyBorder="1" applyAlignment="1" applyProtection="1">
      <alignment horizontal="center" vertical="center"/>
      <protection locked="0"/>
    </xf>
    <xf numFmtId="0" fontId="11" fillId="3" borderId="0" xfId="0" applyFont="1" applyFill="1" applyAlignment="1">
      <alignment vertical="top" wrapText="1"/>
    </xf>
    <xf numFmtId="0" fontId="16" fillId="3" borderId="0" xfId="0" applyFont="1" applyFill="1" applyAlignment="1">
      <alignment horizontal="left" indent="2"/>
    </xf>
    <xf numFmtId="0" fontId="16" fillId="3" borderId="0" xfId="0" applyFont="1" applyFill="1" applyAlignment="1">
      <alignment horizontal="left" vertical="top" wrapText="1" indent="2"/>
    </xf>
    <xf numFmtId="0" fontId="18" fillId="0" borderId="0" xfId="0" applyFont="1"/>
    <xf numFmtId="0" fontId="101" fillId="4" borderId="13" xfId="0" applyFont="1" applyFill="1" applyBorder="1" applyAlignment="1" applyProtection="1">
      <alignment horizontal="center" vertical="center" wrapText="1"/>
      <protection locked="0"/>
    </xf>
    <xf numFmtId="0" fontId="69" fillId="0" borderId="0" xfId="0" applyFont="1" applyAlignment="1">
      <alignment vertical="top" wrapText="1"/>
    </xf>
    <xf numFmtId="0" fontId="20" fillId="3" borderId="0" xfId="0" applyFont="1" applyFill="1" applyAlignment="1">
      <alignment vertical="center" wrapText="1"/>
    </xf>
    <xf numFmtId="0" fontId="20" fillId="3" borderId="0" xfId="0" applyFont="1" applyFill="1" applyAlignment="1">
      <alignment horizontal="left" vertical="center" wrapText="1"/>
    </xf>
    <xf numFmtId="0" fontId="46" fillId="3" borderId="0" xfId="0" applyFont="1" applyFill="1" applyAlignment="1">
      <alignment vertical="center" wrapText="1"/>
    </xf>
    <xf numFmtId="0" fontId="46" fillId="3" borderId="0" xfId="0" applyFont="1" applyFill="1" applyAlignment="1">
      <alignment horizontal="center" vertical="center" wrapText="1"/>
    </xf>
    <xf numFmtId="2" fontId="16" fillId="3" borderId="0" xfId="1" applyNumberFormat="1" applyFont="1" applyFill="1" applyBorder="1" applyAlignment="1" applyProtection="1">
      <alignment vertical="center"/>
    </xf>
    <xf numFmtId="0" fontId="59" fillId="3" borderId="0" xfId="0" applyFont="1" applyFill="1"/>
    <xf numFmtId="0" fontId="0" fillId="3" borderId="0" xfId="0" applyFill="1" applyAlignment="1">
      <alignment horizontal="right" vertical="center"/>
    </xf>
    <xf numFmtId="0" fontId="16" fillId="3" borderId="0" xfId="0" applyFont="1" applyFill="1" applyAlignment="1">
      <alignment horizontal="right"/>
    </xf>
    <xf numFmtId="0" fontId="0" fillId="3" borderId="0" xfId="0" applyFill="1" applyAlignment="1">
      <alignment horizontal="center"/>
    </xf>
    <xf numFmtId="0" fontId="10" fillId="2" borderId="0" xfId="0" applyFont="1" applyFill="1" applyAlignment="1">
      <alignment vertical="center" wrapText="1"/>
    </xf>
    <xf numFmtId="0" fontId="20" fillId="5" borderId="0" xfId="0" applyFont="1" applyFill="1" applyAlignment="1">
      <alignment horizontal="center" vertical="center" wrapText="1"/>
    </xf>
    <xf numFmtId="0" fontId="16" fillId="4" borderId="0" xfId="0" applyFont="1" applyFill="1"/>
    <xf numFmtId="0" fontId="16" fillId="3" borderId="0" xfId="0" applyFont="1" applyFill="1" applyAlignment="1">
      <alignment horizontal="left" vertical="center" indent="3"/>
    </xf>
    <xf numFmtId="0" fontId="16" fillId="3" borderId="0" xfId="0" applyFont="1" applyFill="1" applyAlignment="1">
      <alignment horizontal="left" vertical="center" wrapText="1" indent="2"/>
    </xf>
    <xf numFmtId="0" fontId="46" fillId="0" borderId="0" xfId="0" applyFont="1"/>
    <xf numFmtId="0" fontId="0" fillId="0" borderId="0" xfId="0" applyAlignment="1">
      <alignment horizontal="left"/>
    </xf>
    <xf numFmtId="0" fontId="16" fillId="4" borderId="0" xfId="0" applyFont="1" applyFill="1" applyAlignment="1">
      <alignment horizontal="center" vertical="center"/>
    </xf>
    <xf numFmtId="0" fontId="0" fillId="17" borderId="15" xfId="0" applyFill="1" applyBorder="1" applyAlignment="1">
      <alignment horizontal="center" vertical="center"/>
    </xf>
    <xf numFmtId="0" fontId="103" fillId="6" borderId="0" xfId="0" applyFont="1" applyFill="1"/>
    <xf numFmtId="0" fontId="0" fillId="0" borderId="0" xfId="0" applyProtection="1">
      <protection locked="0"/>
    </xf>
    <xf numFmtId="0" fontId="5" fillId="0" borderId="0" xfId="0" applyFont="1" applyAlignment="1" applyProtection="1">
      <alignment horizontal="left"/>
      <protection locked="0"/>
    </xf>
    <xf numFmtId="0" fontId="16" fillId="0" borderId="0" xfId="0" applyFont="1" applyAlignment="1" applyProtection="1">
      <alignment vertical="center"/>
      <protection locked="0"/>
    </xf>
    <xf numFmtId="0" fontId="0" fillId="4" borderId="0" xfId="0" applyFill="1" applyProtection="1">
      <protection locked="0"/>
    </xf>
    <xf numFmtId="0" fontId="14" fillId="4" borderId="0" xfId="0" applyFont="1" applyFill="1" applyAlignment="1" applyProtection="1">
      <alignment vertical="top"/>
      <protection locked="0"/>
    </xf>
    <xf numFmtId="0" fontId="24" fillId="4" borderId="0" xfId="0" applyFont="1" applyFill="1" applyAlignment="1" applyProtection="1">
      <alignment vertical="top"/>
      <protection locked="0"/>
    </xf>
    <xf numFmtId="0" fontId="11" fillId="4" borderId="0" xfId="0" applyFont="1" applyFill="1" applyAlignment="1" applyProtection="1">
      <alignment horizontal="left" vertical="top" wrapText="1"/>
      <protection locked="0"/>
    </xf>
    <xf numFmtId="0" fontId="14" fillId="4" borderId="0" xfId="0" applyFont="1" applyFill="1" applyAlignment="1" applyProtection="1">
      <alignment horizontal="left" vertical="center" wrapText="1"/>
      <protection locked="0"/>
    </xf>
    <xf numFmtId="0" fontId="0" fillId="4" borderId="0" xfId="0" applyFill="1" applyAlignment="1" applyProtection="1">
      <alignment vertical="center"/>
      <protection locked="0"/>
    </xf>
    <xf numFmtId="0" fontId="0" fillId="0" borderId="0" xfId="0" applyAlignment="1" applyProtection="1">
      <alignment vertical="center"/>
      <protection locked="0"/>
    </xf>
    <xf numFmtId="0" fontId="14" fillId="4" borderId="0" xfId="0" applyFont="1" applyFill="1" applyAlignment="1" applyProtection="1">
      <alignment horizontal="left" vertical="top" wrapText="1"/>
      <protection locked="0"/>
    </xf>
    <xf numFmtId="0" fontId="0" fillId="4" borderId="0" xfId="0" applyFill="1" applyAlignment="1" applyProtection="1">
      <alignment horizontal="left" vertical="top"/>
      <protection locked="0"/>
    </xf>
    <xf numFmtId="0" fontId="0" fillId="4" borderId="0" xfId="0" applyFill="1" applyAlignment="1" applyProtection="1">
      <alignment vertical="top" wrapText="1"/>
      <protection locked="0"/>
    </xf>
    <xf numFmtId="0" fontId="42" fillId="0" borderId="0" xfId="0" applyFont="1" applyAlignment="1" applyProtection="1">
      <alignment vertical="center"/>
      <protection locked="0"/>
    </xf>
    <xf numFmtId="0" fontId="25" fillId="0" borderId="0" xfId="0" applyFont="1" applyProtection="1">
      <protection locked="0"/>
    </xf>
    <xf numFmtId="0" fontId="42" fillId="0" borderId="0" xfId="0" applyFont="1" applyProtection="1">
      <protection locked="0"/>
    </xf>
    <xf numFmtId="0" fontId="43" fillId="0" borderId="0" xfId="7" applyFont="1" applyAlignment="1" applyProtection="1">
      <alignment horizontal="left" vertical="center"/>
      <protection locked="0"/>
    </xf>
    <xf numFmtId="0" fontId="0" fillId="0" borderId="21" xfId="0" applyBorder="1" applyProtection="1">
      <protection locked="0"/>
    </xf>
    <xf numFmtId="0" fontId="11" fillId="3" borderId="0" xfId="0" applyFont="1" applyFill="1" applyAlignment="1">
      <alignment horizontal="left" vertical="center" wrapText="1"/>
    </xf>
    <xf numFmtId="0" fontId="0" fillId="0" borderId="0" xfId="0" applyAlignment="1">
      <alignment vertical="top"/>
    </xf>
    <xf numFmtId="0" fontId="0" fillId="3" borderId="0" xfId="0" applyFill="1" applyAlignment="1">
      <alignment vertical="top"/>
    </xf>
    <xf numFmtId="0" fontId="0" fillId="4" borderId="0" xfId="0" applyFill="1" applyAlignment="1" applyProtection="1">
      <alignment vertical="top"/>
      <protection locked="0"/>
    </xf>
    <xf numFmtId="0" fontId="0" fillId="0" borderId="0" xfId="0" applyAlignment="1" applyProtection="1">
      <alignment vertical="top"/>
      <protection locked="0"/>
    </xf>
    <xf numFmtId="0" fontId="0" fillId="0" borderId="45" xfId="0" applyBorder="1" applyAlignment="1">
      <alignment vertical="center"/>
    </xf>
    <xf numFmtId="0" fontId="0" fillId="4" borderId="8" xfId="0" applyFill="1" applyBorder="1" applyAlignment="1">
      <alignment horizontal="left" indent="1"/>
    </xf>
    <xf numFmtId="0" fontId="0" fillId="4" borderId="8" xfId="0" applyFill="1" applyBorder="1" applyAlignment="1" applyProtection="1">
      <alignment horizontal="center"/>
      <protection locked="0"/>
    </xf>
    <xf numFmtId="0" fontId="0" fillId="0" borderId="8" xfId="0" applyBorder="1" applyAlignment="1">
      <alignment vertical="center"/>
    </xf>
    <xf numFmtId="0" fontId="0" fillId="4" borderId="44" xfId="0" applyFill="1" applyBorder="1" applyAlignment="1">
      <alignment horizontal="left"/>
    </xf>
    <xf numFmtId="0" fontId="0" fillId="4" borderId="62" xfId="0" applyFill="1" applyBorder="1" applyAlignment="1">
      <alignment horizontal="left" indent="1"/>
    </xf>
    <xf numFmtId="0" fontId="0" fillId="4" borderId="9" xfId="0" applyFill="1" applyBorder="1" applyAlignment="1" applyProtection="1">
      <alignment horizontal="center"/>
      <protection locked="0"/>
    </xf>
    <xf numFmtId="0" fontId="0" fillId="4" borderId="0" xfId="0" applyFill="1" applyAlignment="1">
      <alignment horizontal="left"/>
    </xf>
    <xf numFmtId="0" fontId="0" fillId="4" borderId="63" xfId="0" applyFill="1" applyBorder="1" applyAlignment="1">
      <alignment horizontal="left"/>
    </xf>
    <xf numFmtId="0" fontId="0" fillId="4" borderId="40" xfId="0" applyFill="1" applyBorder="1" applyAlignment="1">
      <alignment horizontal="left" indent="1"/>
    </xf>
    <xf numFmtId="0" fontId="0" fillId="4" borderId="9" xfId="0" applyFill="1" applyBorder="1" applyAlignment="1">
      <alignment horizontal="left" indent="1"/>
    </xf>
    <xf numFmtId="0" fontId="0" fillId="4" borderId="9" xfId="0" applyFill="1" applyBorder="1" applyAlignment="1">
      <alignment horizontal="left"/>
    </xf>
    <xf numFmtId="0" fontId="0" fillId="4" borderId="39" xfId="0" applyFill="1" applyBorder="1" applyAlignment="1">
      <alignment horizontal="left"/>
    </xf>
    <xf numFmtId="0" fontId="107" fillId="4" borderId="25" xfId="0" applyFont="1" applyFill="1" applyBorder="1" applyAlignment="1">
      <alignment horizontal="center" vertical="center"/>
    </xf>
    <xf numFmtId="0" fontId="1" fillId="0" borderId="0" xfId="0" applyFont="1" applyAlignment="1" applyProtection="1">
      <alignment vertical="center"/>
      <protection locked="0"/>
    </xf>
    <xf numFmtId="0" fontId="1" fillId="0" borderId="0" xfId="0" applyFont="1" applyProtection="1">
      <protection locked="0"/>
    </xf>
    <xf numFmtId="0" fontId="15" fillId="0" borderId="0" xfId="0" applyFont="1" applyAlignment="1">
      <alignment horizontal="left" vertical="top" wrapText="1"/>
    </xf>
    <xf numFmtId="0" fontId="106" fillId="0" borderId="0" xfId="0" applyFont="1" applyAlignment="1">
      <alignment vertical="center"/>
    </xf>
    <xf numFmtId="0" fontId="24" fillId="4" borderId="0" xfId="0" applyFont="1" applyFill="1" applyAlignment="1">
      <alignment horizontal="right" indent="1"/>
    </xf>
    <xf numFmtId="3" fontId="16" fillId="11" borderId="15" xfId="0" applyNumberFormat="1" applyFont="1" applyFill="1" applyBorder="1" applyAlignment="1" applyProtection="1">
      <alignment horizontal="left" vertical="center"/>
      <protection locked="0"/>
    </xf>
    <xf numFmtId="0" fontId="59" fillId="8" borderId="84" xfId="0" applyFont="1" applyFill="1" applyBorder="1" applyAlignment="1">
      <alignment horizontal="left" vertical="center" wrapText="1"/>
    </xf>
    <xf numFmtId="0" fontId="16" fillId="8" borderId="29" xfId="0" applyFont="1" applyFill="1" applyBorder="1" applyAlignment="1">
      <alignment horizontal="left" vertical="center"/>
    </xf>
    <xf numFmtId="0" fontId="16" fillId="8" borderId="103" xfId="0" applyFont="1" applyFill="1" applyBorder="1" applyAlignment="1">
      <alignment horizontal="left" vertical="center"/>
    </xf>
    <xf numFmtId="0" fontId="20" fillId="4" borderId="0" xfId="0" applyFont="1" applyFill="1" applyAlignment="1">
      <alignment vertical="center"/>
    </xf>
    <xf numFmtId="0" fontId="89" fillId="21" borderId="0" xfId="0" applyFont="1" applyFill="1" applyAlignment="1">
      <alignment horizontal="center" vertical="center" wrapText="1"/>
    </xf>
    <xf numFmtId="3" fontId="23" fillId="21" borderId="0" xfId="0" applyNumberFormat="1" applyFont="1" applyFill="1" applyAlignment="1" applyProtection="1">
      <alignment horizontal="center" vertical="center"/>
      <protection locked="0"/>
    </xf>
    <xf numFmtId="170" fontId="23" fillId="21" borderId="0" xfId="1" applyNumberFormat="1" applyFont="1" applyFill="1" applyBorder="1" applyAlignment="1" applyProtection="1">
      <alignment horizontal="center" vertical="top"/>
      <protection locked="0"/>
    </xf>
    <xf numFmtId="3" fontId="0" fillId="21" borderId="0" xfId="0" applyNumberFormat="1" applyFill="1" applyAlignment="1">
      <alignment horizontal="center" vertical="center"/>
    </xf>
    <xf numFmtId="173" fontId="0" fillId="21" borderId="0" xfId="0" applyNumberFormat="1" applyFill="1" applyAlignment="1">
      <alignment horizontal="center" vertical="top"/>
    </xf>
    <xf numFmtId="170" fontId="0" fillId="21" borderId="0" xfId="1" applyNumberFormat="1" applyFont="1" applyFill="1" applyBorder="1" applyAlignment="1" applyProtection="1">
      <alignment horizontal="center" vertical="center"/>
    </xf>
    <xf numFmtId="0" fontId="20" fillId="21" borderId="0" xfId="0" applyFont="1" applyFill="1" applyAlignment="1">
      <alignment vertical="center"/>
    </xf>
    <xf numFmtId="0" fontId="0" fillId="3" borderId="104" xfId="0" applyFill="1" applyBorder="1" applyAlignment="1">
      <alignment horizontal="center" vertical="top"/>
    </xf>
    <xf numFmtId="0" fontId="0" fillId="12" borderId="0" xfId="0" applyFill="1"/>
    <xf numFmtId="0" fontId="14" fillId="12" borderId="0" xfId="0" applyFont="1" applyFill="1" applyAlignment="1">
      <alignment horizontal="left" vertical="center" wrapText="1" indent="1"/>
    </xf>
    <xf numFmtId="0" fontId="0" fillId="12" borderId="0" xfId="0" applyFill="1" applyAlignment="1">
      <alignment horizontal="left" vertical="top"/>
    </xf>
    <xf numFmtId="0" fontId="10" fillId="10" borderId="0" xfId="0" applyFont="1" applyFill="1" applyAlignment="1">
      <alignment horizontal="left" vertical="center" wrapText="1"/>
    </xf>
    <xf numFmtId="174" fontId="0" fillId="9" borderId="0" xfId="1" applyNumberFormat="1" applyFont="1" applyFill="1" applyAlignment="1" applyProtection="1">
      <alignment horizontal="center" vertical="center"/>
    </xf>
    <xf numFmtId="0" fontId="12" fillId="12" borderId="0" xfId="0" applyFont="1" applyFill="1" applyAlignment="1">
      <alignment horizontal="left" vertical="top"/>
    </xf>
    <xf numFmtId="0" fontId="23" fillId="3" borderId="0" xfId="1" applyNumberFormat="1" applyFont="1" applyFill="1" applyBorder="1" applyAlignment="1" applyProtection="1">
      <alignment horizontal="left" vertical="center"/>
      <protection locked="0"/>
    </xf>
    <xf numFmtId="0" fontId="0" fillId="12" borderId="0" xfId="0" applyFill="1" applyAlignment="1">
      <alignment horizontal="left" vertical="top" indent="1"/>
    </xf>
    <xf numFmtId="0" fontId="10" fillId="4" borderId="0" xfId="0" applyFont="1" applyFill="1" applyAlignment="1">
      <alignment horizontal="left" vertical="center" wrapText="1"/>
    </xf>
    <xf numFmtId="0" fontId="89" fillId="3" borderId="0" xfId="0" applyFont="1" applyFill="1" applyAlignment="1">
      <alignment horizontal="center" vertical="center" wrapText="1"/>
    </xf>
    <xf numFmtId="2" fontId="23" fillId="3" borderId="0" xfId="0" applyNumberFormat="1" applyFont="1" applyFill="1" applyAlignment="1">
      <alignment horizontal="center" vertical="center"/>
    </xf>
    <xf numFmtId="170" fontId="24" fillId="3" borderId="0" xfId="1" applyNumberFormat="1" applyFont="1" applyFill="1" applyAlignment="1" applyProtection="1">
      <alignment horizontal="left" vertical="center"/>
    </xf>
    <xf numFmtId="0" fontId="111" fillId="5" borderId="19" xfId="0" applyFont="1" applyFill="1" applyBorder="1" applyAlignment="1">
      <alignment vertical="top"/>
    </xf>
    <xf numFmtId="0" fontId="111" fillId="5" borderId="19" xfId="0" applyFont="1" applyFill="1" applyBorder="1" applyAlignment="1">
      <alignment vertical="center"/>
    </xf>
    <xf numFmtId="0" fontId="0" fillId="6" borderId="0" xfId="0" applyFill="1" applyProtection="1">
      <protection locked="0"/>
    </xf>
    <xf numFmtId="0" fontId="16" fillId="6" borderId="0" xfId="0" applyFont="1" applyFill="1" applyAlignment="1" applyProtection="1">
      <alignment vertical="center"/>
      <protection locked="0"/>
    </xf>
    <xf numFmtId="169" fontId="71" fillId="0" borderId="107" xfId="1" applyNumberFormat="1" applyFont="1" applyBorder="1" applyAlignment="1" applyProtection="1">
      <alignment horizontal="right" vertical="center"/>
      <protection locked="0"/>
    </xf>
    <xf numFmtId="169" fontId="71" fillId="0" borderId="106" xfId="1" applyNumberFormat="1" applyFont="1" applyBorder="1" applyAlignment="1" applyProtection="1">
      <alignment horizontal="right" vertical="center"/>
      <protection locked="0"/>
    </xf>
    <xf numFmtId="169" fontId="1" fillId="0" borderId="107" xfId="0" applyNumberFormat="1" applyFont="1" applyBorder="1" applyAlignment="1">
      <alignment vertical="center"/>
    </xf>
    <xf numFmtId="0" fontId="117" fillId="22" borderId="111" xfId="0" applyFont="1" applyFill="1" applyBorder="1" applyAlignment="1" applyProtection="1">
      <alignment vertical="center"/>
      <protection locked="0"/>
    </xf>
    <xf numFmtId="169" fontId="1" fillId="22" borderId="112" xfId="0" applyNumberFormat="1" applyFont="1" applyFill="1" applyBorder="1" applyAlignment="1" applyProtection="1">
      <alignment horizontal="right" vertical="center" shrinkToFit="1"/>
      <protection locked="0"/>
    </xf>
    <xf numFmtId="169" fontId="1" fillId="22" borderId="111" xfId="0" applyNumberFormat="1" applyFont="1" applyFill="1" applyBorder="1" applyAlignment="1" applyProtection="1">
      <alignment horizontal="right" vertical="center" shrinkToFit="1"/>
      <protection locked="0"/>
    </xf>
    <xf numFmtId="169" fontId="1" fillId="22" borderId="112" xfId="0" applyNumberFormat="1" applyFont="1" applyFill="1" applyBorder="1" applyAlignment="1">
      <alignment vertical="center"/>
    </xf>
    <xf numFmtId="0" fontId="1" fillId="22" borderId="111" xfId="0" applyFont="1" applyFill="1" applyBorder="1" applyAlignment="1" applyProtection="1">
      <alignment vertical="center"/>
      <protection locked="0"/>
    </xf>
    <xf numFmtId="169" fontId="1" fillId="22" borderId="112" xfId="0" applyNumberFormat="1" applyFont="1" applyFill="1" applyBorder="1" applyAlignment="1" applyProtection="1">
      <alignment horizontal="right" vertical="center"/>
      <protection locked="0"/>
    </xf>
    <xf numFmtId="169" fontId="1" fillId="22" borderId="111" xfId="0" applyNumberFormat="1" applyFont="1" applyFill="1" applyBorder="1" applyAlignment="1" applyProtection="1">
      <alignment horizontal="right" vertical="center"/>
      <protection locked="0"/>
    </xf>
    <xf numFmtId="0" fontId="1" fillId="22" borderId="115" xfId="0" applyFont="1" applyFill="1" applyBorder="1" applyAlignment="1" applyProtection="1">
      <alignment vertical="center"/>
      <protection locked="0"/>
    </xf>
    <xf numFmtId="169" fontId="1" fillId="22" borderId="17" xfId="0" applyNumberFormat="1" applyFont="1" applyFill="1" applyBorder="1" applyAlignment="1" applyProtection="1">
      <alignment horizontal="right" vertical="center"/>
      <protection locked="0"/>
    </xf>
    <xf numFmtId="169" fontId="1" fillId="22" borderId="115" xfId="0" applyNumberFormat="1" applyFont="1" applyFill="1" applyBorder="1" applyAlignment="1" applyProtection="1">
      <alignment horizontal="right" vertical="center"/>
      <protection locked="0"/>
    </xf>
    <xf numFmtId="0" fontId="1" fillId="8" borderId="80" xfId="0" applyFont="1" applyFill="1" applyBorder="1" applyAlignment="1">
      <alignment horizontal="right" vertical="center"/>
    </xf>
    <xf numFmtId="169" fontId="1" fillId="8" borderId="119" xfId="0" applyNumberFormat="1" applyFont="1" applyFill="1" applyBorder="1" applyAlignment="1">
      <alignment horizontal="right" vertical="center"/>
    </xf>
    <xf numFmtId="169" fontId="1" fillId="8" borderId="80" xfId="0" applyNumberFormat="1" applyFont="1" applyFill="1" applyBorder="1" applyAlignment="1">
      <alignment vertical="center"/>
    </xf>
    <xf numFmtId="0" fontId="1" fillId="0" borderId="106" xfId="0" applyFont="1" applyBorder="1" applyAlignment="1" applyProtection="1">
      <alignment vertical="center"/>
      <protection locked="0"/>
    </xf>
    <xf numFmtId="0" fontId="1" fillId="6" borderId="0" xfId="0" applyFont="1" applyFill="1" applyAlignment="1" applyProtection="1">
      <alignment vertical="center"/>
      <protection locked="0"/>
    </xf>
    <xf numFmtId="0" fontId="1" fillId="0" borderId="0" xfId="0" applyFont="1" applyAlignment="1">
      <alignment vertical="center"/>
    </xf>
    <xf numFmtId="169" fontId="1" fillId="8" borderId="120" xfId="0" applyNumberFormat="1" applyFont="1" applyFill="1" applyBorder="1" applyAlignment="1">
      <alignment horizontal="right" vertical="center"/>
    </xf>
    <xf numFmtId="169" fontId="1" fillId="8" borderId="119" xfId="0" applyNumberFormat="1" applyFont="1" applyFill="1" applyBorder="1" applyAlignment="1">
      <alignment vertical="center"/>
    </xf>
    <xf numFmtId="0" fontId="1" fillId="6" borderId="0" xfId="0" applyFont="1" applyFill="1" applyProtection="1">
      <protection locked="0"/>
    </xf>
    <xf numFmtId="0" fontId="1" fillId="0" borderId="0" xfId="0" applyFont="1"/>
    <xf numFmtId="169" fontId="1" fillId="8" borderId="17" xfId="0" applyNumberFormat="1" applyFont="1" applyFill="1" applyBorder="1" applyAlignment="1">
      <alignment horizontal="right" vertical="center"/>
    </xf>
    <xf numFmtId="169" fontId="1" fillId="8" borderId="18" xfId="0" applyNumberFormat="1" applyFont="1" applyFill="1" applyBorder="1" applyAlignment="1">
      <alignment vertical="center"/>
    </xf>
    <xf numFmtId="169" fontId="119" fillId="19" borderId="73" xfId="0" applyNumberFormat="1" applyFont="1" applyFill="1" applyBorder="1" applyAlignment="1">
      <alignment horizontal="right" vertical="center"/>
    </xf>
    <xf numFmtId="169" fontId="119" fillId="19" borderId="126" xfId="0" applyNumberFormat="1" applyFont="1" applyFill="1" applyBorder="1" applyAlignment="1">
      <alignment horizontal="right" vertical="center"/>
    </xf>
    <xf numFmtId="169" fontId="119" fillId="19" borderId="127" xfId="0" applyNumberFormat="1" applyFont="1" applyFill="1" applyBorder="1" applyAlignment="1">
      <alignment horizontal="right" vertical="center"/>
    </xf>
    <xf numFmtId="0" fontId="71" fillId="4" borderId="8" xfId="0" applyFont="1" applyFill="1" applyBorder="1" applyAlignment="1">
      <alignment horizontal="right"/>
    </xf>
    <xf numFmtId="0" fontId="71" fillId="4" borderId="0" xfId="0" applyFont="1" applyFill="1" applyAlignment="1">
      <alignment horizontal="right"/>
    </xf>
    <xf numFmtId="169" fontId="119" fillId="19" borderId="74" xfId="0" applyNumberFormat="1" applyFont="1" applyFill="1" applyBorder="1" applyAlignment="1">
      <alignment horizontal="right" vertical="center"/>
    </xf>
    <xf numFmtId="0" fontId="117" fillId="0" borderId="130" xfId="0" applyFont="1" applyBorder="1" applyAlignment="1" applyProtection="1">
      <alignment vertical="center" wrapText="1"/>
      <protection locked="0"/>
    </xf>
    <xf numFmtId="169" fontId="71" fillId="0" borderId="130" xfId="1" applyNumberFormat="1" applyFont="1" applyBorder="1" applyAlignment="1" applyProtection="1">
      <alignment horizontal="right" vertical="center"/>
      <protection locked="0"/>
    </xf>
    <xf numFmtId="169" fontId="1" fillId="0" borderId="132" xfId="0" applyNumberFormat="1" applyFont="1" applyBorder="1" applyAlignment="1">
      <alignment vertical="center"/>
    </xf>
    <xf numFmtId="0" fontId="20" fillId="19" borderId="80" xfId="0" applyFont="1" applyFill="1" applyBorder="1" applyAlignment="1">
      <alignment horizontal="center" vertical="center" wrapText="1"/>
    </xf>
    <xf numFmtId="0" fontId="20" fillId="19" borderId="133" xfId="0" applyFont="1" applyFill="1" applyBorder="1" applyAlignment="1">
      <alignment horizontal="center" vertical="center" wrapText="1"/>
    </xf>
    <xf numFmtId="0" fontId="20" fillId="19" borderId="134" xfId="0" applyFont="1" applyFill="1" applyBorder="1" applyAlignment="1">
      <alignment horizontal="center" vertical="center" wrapText="1"/>
    </xf>
    <xf numFmtId="0" fontId="23" fillId="6" borderId="135" xfId="0" applyFont="1" applyFill="1" applyBorder="1" applyAlignment="1" applyProtection="1">
      <alignment horizontal="center" vertical="center"/>
      <protection locked="0"/>
    </xf>
    <xf numFmtId="175" fontId="23" fillId="6" borderId="136" xfId="1" applyNumberFormat="1" applyFont="1" applyFill="1" applyBorder="1" applyAlignment="1" applyProtection="1">
      <alignment horizontal="center" vertical="center"/>
      <protection locked="0"/>
    </xf>
    <xf numFmtId="169" fontId="98" fillId="11" borderId="137" xfId="1" applyNumberFormat="1" applyFont="1" applyFill="1" applyBorder="1" applyAlignment="1" applyProtection="1">
      <alignment horizontal="center" vertical="top"/>
    </xf>
    <xf numFmtId="2" fontId="98" fillId="9" borderId="23" xfId="0" applyNumberFormat="1" applyFont="1" applyFill="1" applyBorder="1" applyAlignment="1">
      <alignment horizontal="center" vertical="center"/>
    </xf>
    <xf numFmtId="0" fontId="23" fillId="0" borderId="138" xfId="0" applyFont="1" applyBorder="1" applyAlignment="1" applyProtection="1">
      <alignment horizontal="center" vertical="center"/>
      <protection locked="0"/>
    </xf>
    <xf numFmtId="0" fontId="23" fillId="0" borderId="139" xfId="0" applyFont="1" applyBorder="1" applyAlignment="1" applyProtection="1">
      <alignment horizontal="center"/>
      <protection locked="0"/>
    </xf>
    <xf numFmtId="175" fontId="23" fillId="6" borderId="140" xfId="1" applyNumberFormat="1" applyFont="1" applyFill="1" applyBorder="1" applyAlignment="1" applyProtection="1">
      <alignment horizontal="center" vertical="center"/>
      <protection locked="0"/>
    </xf>
    <xf numFmtId="0" fontId="23" fillId="0" borderId="141" xfId="0" applyFont="1" applyBorder="1" applyAlignment="1" applyProtection="1">
      <alignment horizontal="center" vertical="center"/>
      <protection locked="0"/>
    </xf>
    <xf numFmtId="0" fontId="23" fillId="6" borderId="139" xfId="0" applyFont="1" applyFill="1" applyBorder="1" applyAlignment="1" applyProtection="1">
      <alignment horizontal="center" vertical="center"/>
      <protection locked="0"/>
    </xf>
    <xf numFmtId="0" fontId="23" fillId="6" borderId="142" xfId="0" applyFont="1" applyFill="1" applyBorder="1" applyAlignment="1" applyProtection="1">
      <alignment horizontal="center" vertical="center"/>
      <protection locked="0"/>
    </xf>
    <xf numFmtId="175" fontId="23" fillId="6" borderId="143" xfId="1" applyNumberFormat="1" applyFont="1" applyFill="1" applyBorder="1" applyAlignment="1" applyProtection="1">
      <alignment horizontal="center" vertical="center"/>
      <protection locked="0"/>
    </xf>
    <xf numFmtId="0" fontId="23" fillId="0" borderId="145" xfId="0" applyFont="1" applyBorder="1" applyAlignment="1" applyProtection="1">
      <alignment horizontal="center" vertical="center"/>
      <protection locked="0"/>
    </xf>
    <xf numFmtId="0" fontId="23" fillId="0" borderId="139" xfId="0" applyFont="1" applyBorder="1" applyAlignment="1" applyProtection="1">
      <alignment horizontal="center" vertical="center"/>
      <protection locked="0"/>
    </xf>
    <xf numFmtId="0" fontId="23" fillId="6" borderId="146" xfId="0" applyFont="1" applyFill="1" applyBorder="1" applyAlignment="1" applyProtection="1">
      <alignment horizontal="center" vertical="center"/>
      <protection locked="0"/>
    </xf>
    <xf numFmtId="175" fontId="23" fillId="6" borderId="147" xfId="1" applyNumberFormat="1" applyFont="1" applyFill="1" applyBorder="1" applyAlignment="1" applyProtection="1">
      <alignment horizontal="center" vertical="center"/>
      <protection locked="0"/>
    </xf>
    <xf numFmtId="0" fontId="23" fillId="0" borderId="148" xfId="0" applyFont="1" applyBorder="1" applyAlignment="1" applyProtection="1">
      <alignment horizontal="center" vertical="center"/>
      <protection locked="0"/>
    </xf>
    <xf numFmtId="0" fontId="23" fillId="11" borderId="23" xfId="0" applyFont="1" applyFill="1" applyBorder="1" applyAlignment="1">
      <alignment horizontal="left" vertical="center"/>
    </xf>
    <xf numFmtId="0" fontId="23" fillId="11" borderId="149" xfId="0" applyFont="1" applyFill="1" applyBorder="1" applyAlignment="1">
      <alignment horizontal="left" vertical="center"/>
    </xf>
    <xf numFmtId="0" fontId="3" fillId="4" borderId="0" xfId="0" applyFont="1" applyFill="1" applyAlignment="1">
      <alignment vertical="top"/>
    </xf>
    <xf numFmtId="0" fontId="89" fillId="5" borderId="152" xfId="0" applyFont="1" applyFill="1" applyBorder="1" applyAlignment="1">
      <alignment horizontal="center" vertical="center" wrapText="1"/>
    </xf>
    <xf numFmtId="0" fontId="89" fillId="5" borderId="153" xfId="0" applyFont="1" applyFill="1" applyBorder="1" applyAlignment="1">
      <alignment horizontal="center" vertical="center" wrapText="1"/>
    </xf>
    <xf numFmtId="0" fontId="88" fillId="5" borderId="154" xfId="0" applyFont="1" applyFill="1" applyBorder="1" applyAlignment="1">
      <alignment horizontal="center" vertical="center" wrapText="1"/>
    </xf>
    <xf numFmtId="0" fontId="88" fillId="5" borderId="155" xfId="0" applyFont="1" applyFill="1" applyBorder="1" applyAlignment="1">
      <alignment horizontal="center" vertical="center" wrapText="1"/>
    </xf>
    <xf numFmtId="0" fontId="88" fillId="5" borderId="156" xfId="0" applyFont="1" applyFill="1" applyBorder="1" applyAlignment="1">
      <alignment horizontal="center" vertical="center" wrapText="1"/>
    </xf>
    <xf numFmtId="0" fontId="23" fillId="6" borderId="161" xfId="0" applyFont="1" applyFill="1" applyBorder="1" applyAlignment="1" applyProtection="1">
      <alignment horizontal="center" vertical="center"/>
      <protection locked="0"/>
    </xf>
    <xf numFmtId="175" fontId="23" fillId="6" borderId="162" xfId="1" applyNumberFormat="1" applyFont="1" applyFill="1" applyBorder="1" applyAlignment="1" applyProtection="1">
      <alignment horizontal="center" vertical="center"/>
      <protection locked="0"/>
    </xf>
    <xf numFmtId="169" fontId="98" fillId="11" borderId="163" xfId="1" applyNumberFormat="1" applyFont="1" applyFill="1" applyBorder="1" applyAlignment="1" applyProtection="1">
      <alignment horizontal="center" vertical="top"/>
    </xf>
    <xf numFmtId="2" fontId="98" fillId="9" borderId="160" xfId="0" applyNumberFormat="1" applyFont="1" applyFill="1" applyBorder="1" applyAlignment="1">
      <alignment horizontal="center" vertical="center"/>
    </xf>
    <xf numFmtId="0" fontId="23" fillId="0" borderId="164" xfId="0" applyFont="1" applyBorder="1" applyAlignment="1" applyProtection="1">
      <alignment horizontal="center" vertical="center"/>
      <protection locked="0"/>
    </xf>
    <xf numFmtId="0" fontId="89" fillId="18" borderId="19" xfId="0" applyFont="1" applyFill="1" applyBorder="1" applyAlignment="1">
      <alignment horizontal="center" vertical="center" wrapText="1"/>
    </xf>
    <xf numFmtId="0" fontId="89" fillId="18" borderId="153" xfId="0" applyFont="1" applyFill="1" applyBorder="1" applyAlignment="1">
      <alignment horizontal="center" vertical="center" wrapText="1"/>
    </xf>
    <xf numFmtId="0" fontId="10" fillId="15" borderId="144" xfId="0" applyFont="1" applyFill="1" applyBorder="1" applyAlignment="1">
      <alignment horizontal="center" vertical="center" wrapText="1"/>
    </xf>
    <xf numFmtId="9" fontId="34" fillId="13" borderId="1" xfId="0" applyNumberFormat="1" applyFont="1" applyFill="1" applyBorder="1" applyAlignment="1">
      <alignment horizontal="center" vertical="center"/>
    </xf>
    <xf numFmtId="9" fontId="34" fillId="9" borderId="1" xfId="0" applyNumberFormat="1" applyFont="1" applyFill="1" applyBorder="1" applyAlignment="1">
      <alignment horizontal="center" vertical="center"/>
    </xf>
    <xf numFmtId="0" fontId="24" fillId="9" borderId="2" xfId="0" applyFont="1" applyFill="1" applyBorder="1" applyAlignment="1">
      <alignment horizontal="center" vertical="center"/>
    </xf>
    <xf numFmtId="0" fontId="88" fillId="3" borderId="0" xfId="0" applyFont="1" applyFill="1" applyAlignment="1">
      <alignment horizontal="left" vertical="center" wrapText="1" indent="1"/>
    </xf>
    <xf numFmtId="9" fontId="34" fillId="3" borderId="0" xfId="0" applyNumberFormat="1" applyFont="1" applyFill="1" applyAlignment="1">
      <alignment horizontal="center" vertical="center"/>
    </xf>
    <xf numFmtId="0" fontId="104" fillId="3" borderId="0" xfId="0" applyFont="1" applyFill="1" applyAlignment="1">
      <alignment vertical="center"/>
    </xf>
    <xf numFmtId="0" fontId="89" fillId="2" borderId="23" xfId="0" applyFont="1" applyFill="1" applyBorder="1" applyAlignment="1">
      <alignment horizontal="left" vertical="center" wrapText="1" indent="1"/>
    </xf>
    <xf numFmtId="0" fontId="88" fillId="2" borderId="23" xfId="0" applyFont="1" applyFill="1" applyBorder="1" applyAlignment="1">
      <alignment horizontal="left" vertical="center" wrapText="1" indent="1"/>
    </xf>
    <xf numFmtId="0" fontId="24" fillId="9" borderId="165" xfId="0" applyFont="1" applyFill="1" applyBorder="1" applyAlignment="1">
      <alignment horizontal="center" vertical="center" wrapText="1"/>
    </xf>
    <xf numFmtId="170" fontId="34" fillId="9" borderId="166" xfId="0" applyNumberFormat="1" applyFont="1" applyFill="1" applyBorder="1" applyAlignment="1">
      <alignment horizontal="center" vertical="center"/>
    </xf>
    <xf numFmtId="170" fontId="34" fillId="14" borderId="166" xfId="0" applyNumberFormat="1" applyFont="1" applyFill="1" applyBorder="1" applyAlignment="1">
      <alignment horizontal="center" vertical="center"/>
    </xf>
    <xf numFmtId="170" fontId="34" fillId="9" borderId="166" xfId="1" applyNumberFormat="1" applyFont="1" applyFill="1" applyBorder="1" applyAlignment="1" applyProtection="1">
      <alignment horizontal="center" vertical="center"/>
    </xf>
    <xf numFmtId="170" fontId="67" fillId="9" borderId="166" xfId="0" applyNumberFormat="1" applyFont="1" applyFill="1" applyBorder="1" applyAlignment="1">
      <alignment horizontal="center" vertical="center"/>
    </xf>
    <xf numFmtId="170" fontId="34" fillId="9" borderId="167" xfId="1" applyNumberFormat="1" applyFont="1" applyFill="1" applyBorder="1" applyAlignment="1" applyProtection="1">
      <alignment horizontal="center" vertical="center"/>
    </xf>
    <xf numFmtId="0" fontId="88" fillId="2" borderId="168" xfId="0" applyFont="1" applyFill="1" applyBorder="1" applyAlignment="1">
      <alignment horizontal="left" vertical="center" wrapText="1" indent="1"/>
    </xf>
    <xf numFmtId="0" fontId="24" fillId="9" borderId="169" xfId="0" applyFont="1" applyFill="1" applyBorder="1" applyAlignment="1">
      <alignment horizontal="center" vertical="center"/>
    </xf>
    <xf numFmtId="0" fontId="24" fillId="9" borderId="170" xfId="0" applyFont="1" applyFill="1" applyBorder="1" applyAlignment="1">
      <alignment horizontal="center" vertical="center"/>
    </xf>
    <xf numFmtId="0" fontId="88" fillId="2" borderId="171" xfId="0" applyFont="1" applyFill="1" applyBorder="1" applyAlignment="1">
      <alignment horizontal="left" vertical="center" wrapText="1" indent="1"/>
    </xf>
    <xf numFmtId="0" fontId="34" fillId="9" borderId="172" xfId="0" applyFont="1" applyFill="1" applyBorder="1" applyAlignment="1">
      <alignment horizontal="center" vertical="center"/>
    </xf>
    <xf numFmtId="0" fontId="89" fillId="2" borderId="171" xfId="0" applyFont="1" applyFill="1" applyBorder="1" applyAlignment="1">
      <alignment horizontal="left" vertical="center" wrapText="1" indent="1"/>
    </xf>
    <xf numFmtId="172" fontId="34" fillId="9" borderId="172" xfId="0" applyNumberFormat="1" applyFont="1" applyFill="1" applyBorder="1" applyAlignment="1">
      <alignment horizontal="center" vertical="center"/>
    </xf>
    <xf numFmtId="170" fontId="34" fillId="9" borderId="172" xfId="0" applyNumberFormat="1" applyFont="1" applyFill="1" applyBorder="1" applyAlignment="1">
      <alignment horizontal="center" vertical="center"/>
    </xf>
    <xf numFmtId="0" fontId="88" fillId="2" borderId="173" xfId="0" applyFont="1" applyFill="1" applyBorder="1" applyAlignment="1">
      <alignment horizontal="left" vertical="center" wrapText="1" indent="1"/>
    </xf>
    <xf numFmtId="170" fontId="67" fillId="14" borderId="174" xfId="0" applyNumberFormat="1" applyFont="1" applyFill="1" applyBorder="1" applyAlignment="1">
      <alignment horizontal="center" vertical="center"/>
    </xf>
    <xf numFmtId="170" fontId="67" fillId="14" borderId="175" xfId="0" applyNumberFormat="1" applyFont="1" applyFill="1" applyBorder="1" applyAlignment="1">
      <alignment horizontal="center" vertical="center"/>
    </xf>
    <xf numFmtId="170" fontId="67" fillId="14" borderId="176" xfId="0" applyNumberFormat="1" applyFont="1" applyFill="1" applyBorder="1" applyAlignment="1">
      <alignment horizontal="center" vertical="center"/>
    </xf>
    <xf numFmtId="0" fontId="16" fillId="4" borderId="0" xfId="0" applyFont="1" applyFill="1" applyAlignment="1">
      <alignment horizontal="left" vertical="center" wrapText="1"/>
    </xf>
    <xf numFmtId="0" fontId="10" fillId="2" borderId="0" xfId="0" applyFont="1" applyFill="1" applyAlignment="1">
      <alignment horizontal="center" vertical="center" wrapText="1"/>
    </xf>
    <xf numFmtId="0" fontId="16" fillId="3" borderId="0" xfId="0" applyFont="1" applyFill="1" applyAlignment="1">
      <alignment horizontal="center"/>
    </xf>
    <xf numFmtId="0" fontId="20" fillId="2" borderId="0" xfId="0" applyFont="1" applyFill="1" applyAlignment="1">
      <alignment horizontal="center" vertical="center" wrapText="1"/>
    </xf>
    <xf numFmtId="0" fontId="0" fillId="4" borderId="0" xfId="0" applyFill="1" applyAlignment="1">
      <alignment horizontal="center"/>
    </xf>
    <xf numFmtId="0" fontId="20" fillId="13" borderId="22" xfId="0" applyFont="1" applyFill="1" applyBorder="1" applyAlignment="1">
      <alignment horizontal="center" vertical="center"/>
    </xf>
    <xf numFmtId="0" fontId="20" fillId="2" borderId="0" xfId="0" applyFont="1" applyFill="1" applyAlignment="1">
      <alignment horizontal="center" vertical="center"/>
    </xf>
    <xf numFmtId="0" fontId="14" fillId="3" borderId="0" xfId="0" applyFont="1" applyFill="1" applyAlignment="1">
      <alignment horizontal="center" vertical="center"/>
    </xf>
    <xf numFmtId="0" fontId="14" fillId="3" borderId="0" xfId="0" applyFont="1" applyFill="1" applyAlignment="1">
      <alignment horizontal="center" vertical="center" wrapText="1"/>
    </xf>
    <xf numFmtId="0" fontId="14" fillId="12" borderId="0" xfId="0" applyFont="1" applyFill="1" applyAlignment="1">
      <alignment horizontal="center" vertical="center" wrapText="1"/>
    </xf>
    <xf numFmtId="0" fontId="0" fillId="0" borderId="0" xfId="0" applyAlignment="1">
      <alignment horizontal="center"/>
    </xf>
    <xf numFmtId="0" fontId="5" fillId="0" borderId="0" xfId="0" applyFont="1" applyAlignment="1">
      <alignment horizontal="center"/>
    </xf>
    <xf numFmtId="0" fontId="7" fillId="0" borderId="0" xfId="0" applyFont="1" applyAlignment="1">
      <alignment horizontal="center" vertical="top"/>
    </xf>
    <xf numFmtId="0" fontId="26" fillId="4" borderId="0" xfId="7" applyFill="1" applyAlignment="1" applyProtection="1">
      <alignment horizontal="left"/>
      <protection locked="0"/>
    </xf>
    <xf numFmtId="0" fontId="0" fillId="0" borderId="0" xfId="0"/>
    <xf numFmtId="0" fontId="14" fillId="4" borderId="0" xfId="0" applyFont="1" applyFill="1" applyAlignment="1">
      <alignment horizontal="left" vertical="center" wrapText="1" indent="2"/>
    </xf>
    <xf numFmtId="0" fontId="24" fillId="4" borderId="0" xfId="0" applyFont="1" applyFill="1" applyAlignment="1">
      <alignment horizontal="left" vertical="center" wrapText="1"/>
    </xf>
    <xf numFmtId="0" fontId="14" fillId="3" borderId="0" xfId="0" applyFont="1" applyFill="1" applyAlignment="1">
      <alignment horizontal="left" vertical="center" wrapText="1"/>
    </xf>
    <xf numFmtId="0" fontId="101" fillId="4" borderId="10" xfId="0" applyFont="1" applyFill="1" applyBorder="1" applyAlignment="1" applyProtection="1">
      <alignment horizontal="center" vertical="center" wrapText="1"/>
      <protection locked="0"/>
    </xf>
    <xf numFmtId="0" fontId="101" fillId="4" borderId="12" xfId="0" applyFont="1" applyFill="1" applyBorder="1" applyAlignment="1" applyProtection="1">
      <alignment horizontal="center" vertical="center" wrapText="1"/>
      <protection locked="0"/>
    </xf>
    <xf numFmtId="0" fontId="14" fillId="4" borderId="53" xfId="0" applyFont="1" applyFill="1" applyBorder="1" applyAlignment="1" applyProtection="1">
      <alignment horizontal="center" vertical="center" wrapText="1"/>
      <protection locked="0"/>
    </xf>
    <xf numFmtId="0" fontId="14" fillId="4" borderId="42" xfId="0" applyFont="1" applyFill="1" applyBorder="1" applyAlignment="1" applyProtection="1">
      <alignment horizontal="center" vertical="center" wrapText="1"/>
      <protection locked="0"/>
    </xf>
    <xf numFmtId="0" fontId="23" fillId="4" borderId="10" xfId="0" applyFont="1" applyFill="1" applyBorder="1" applyAlignment="1" applyProtection="1">
      <alignment horizontal="left" vertical="center"/>
      <protection locked="0"/>
    </xf>
    <xf numFmtId="0" fontId="23" fillId="4" borderId="11" xfId="0" applyFont="1" applyFill="1" applyBorder="1" applyAlignment="1" applyProtection="1">
      <alignment horizontal="left" vertical="center"/>
      <protection locked="0"/>
    </xf>
    <xf numFmtId="0" fontId="23" fillId="4" borderId="12" xfId="0" applyFont="1" applyFill="1" applyBorder="1" applyAlignment="1" applyProtection="1">
      <alignment horizontal="left" vertical="center"/>
      <protection locked="0"/>
    </xf>
    <xf numFmtId="0" fontId="23" fillId="4" borderId="10" xfId="0" applyFont="1" applyFill="1" applyBorder="1" applyAlignment="1" applyProtection="1">
      <alignment horizontal="center" vertical="center"/>
      <protection locked="0"/>
    </xf>
    <xf numFmtId="0" fontId="23" fillId="4" borderId="11" xfId="0" applyFont="1" applyFill="1" applyBorder="1" applyAlignment="1" applyProtection="1">
      <alignment horizontal="center" vertical="center"/>
      <protection locked="0"/>
    </xf>
    <xf numFmtId="0" fontId="23" fillId="4" borderId="12" xfId="0" applyFont="1" applyFill="1" applyBorder="1" applyAlignment="1" applyProtection="1">
      <alignment horizontal="center" vertical="center"/>
      <protection locked="0"/>
    </xf>
    <xf numFmtId="0" fontId="100" fillId="4" borderId="10" xfId="0" applyFont="1" applyFill="1" applyBorder="1" applyAlignment="1" applyProtection="1">
      <alignment horizontal="left" vertical="center"/>
      <protection locked="0"/>
    </xf>
    <xf numFmtId="0" fontId="100" fillId="4" borderId="11" xfId="0" applyFont="1" applyFill="1" applyBorder="1" applyAlignment="1" applyProtection="1">
      <alignment horizontal="left" vertical="center"/>
      <protection locked="0"/>
    </xf>
    <xf numFmtId="0" fontId="100" fillId="4" borderId="12" xfId="0" applyFont="1" applyFill="1" applyBorder="1" applyAlignment="1" applyProtection="1">
      <alignment horizontal="left" vertical="center"/>
      <protection locked="0"/>
    </xf>
    <xf numFmtId="0" fontId="99" fillId="4" borderId="10" xfId="7" applyFont="1" applyFill="1" applyBorder="1" applyAlignment="1" applyProtection="1">
      <alignment horizontal="left" vertical="center"/>
      <protection locked="0"/>
    </xf>
    <xf numFmtId="0" fontId="99" fillId="4" borderId="11" xfId="7" applyFont="1" applyFill="1" applyBorder="1" applyAlignment="1" applyProtection="1">
      <alignment horizontal="left" vertical="center"/>
      <protection locked="0"/>
    </xf>
    <xf numFmtId="0" fontId="99" fillId="4" borderId="12" xfId="7" applyFont="1" applyFill="1" applyBorder="1" applyAlignment="1" applyProtection="1">
      <alignment horizontal="left" vertical="center"/>
      <protection locked="0"/>
    </xf>
    <xf numFmtId="0" fontId="18" fillId="0" borderId="0" xfId="0" applyFont="1" applyAlignment="1">
      <alignment horizontal="left" vertical="center" wrapText="1"/>
    </xf>
    <xf numFmtId="0" fontId="0" fillId="4" borderId="0" xfId="0" applyFill="1" applyAlignment="1">
      <alignment horizontal="left" vertical="top" wrapText="1" indent="1"/>
    </xf>
    <xf numFmtId="0" fontId="101" fillId="4" borderId="10" xfId="0" applyFont="1" applyFill="1" applyBorder="1" applyAlignment="1" applyProtection="1">
      <alignment horizontal="left" vertical="center" wrapText="1"/>
      <protection locked="0"/>
    </xf>
    <xf numFmtId="0" fontId="101" fillId="4" borderId="11" xfId="0" applyFont="1" applyFill="1" applyBorder="1" applyAlignment="1" applyProtection="1">
      <alignment horizontal="left" vertical="center" wrapText="1"/>
      <protection locked="0"/>
    </xf>
    <xf numFmtId="0" fontId="101" fillId="4" borderId="12" xfId="0" applyFont="1" applyFill="1" applyBorder="1" applyAlignment="1" applyProtection="1">
      <alignment horizontal="left" vertical="center" wrapText="1"/>
      <protection locked="0"/>
    </xf>
    <xf numFmtId="0" fontId="46" fillId="3" borderId="14" xfId="0" applyFont="1" applyFill="1" applyBorder="1" applyAlignment="1">
      <alignment horizontal="center" vertical="top"/>
    </xf>
    <xf numFmtId="0" fontId="101" fillId="4" borderId="11" xfId="0" applyFont="1" applyFill="1" applyBorder="1" applyAlignment="1" applyProtection="1">
      <alignment horizontal="center" vertical="center" wrapText="1"/>
      <protection locked="0"/>
    </xf>
    <xf numFmtId="0" fontId="43" fillId="0" borderId="0" xfId="7" applyFont="1" applyAlignment="1" applyProtection="1">
      <alignment horizontal="left" vertical="center"/>
    </xf>
    <xf numFmtId="0" fontId="23" fillId="0" borderId="0" xfId="0" applyFont="1" applyAlignment="1">
      <alignment horizontal="left" vertical="center" wrapText="1"/>
    </xf>
    <xf numFmtId="0" fontId="14" fillId="4" borderId="55" xfId="0" applyFont="1" applyFill="1" applyBorder="1" applyAlignment="1" applyProtection="1">
      <alignment horizontal="center" vertical="center" wrapText="1"/>
      <protection locked="0"/>
    </xf>
    <xf numFmtId="0" fontId="14" fillId="4" borderId="56" xfId="0" applyFont="1" applyFill="1" applyBorder="1" applyAlignment="1" applyProtection="1">
      <alignment horizontal="center" vertical="center" wrapText="1"/>
      <protection locked="0"/>
    </xf>
    <xf numFmtId="44" fontId="14" fillId="4" borderId="42" xfId="0" applyNumberFormat="1" applyFont="1" applyFill="1" applyBorder="1" applyAlignment="1" applyProtection="1">
      <alignment horizontal="center" vertical="center" wrapText="1"/>
      <protection locked="0"/>
    </xf>
    <xf numFmtId="44" fontId="14" fillId="4" borderId="54" xfId="0" applyNumberFormat="1" applyFont="1" applyFill="1" applyBorder="1" applyAlignment="1" applyProtection="1">
      <alignment horizontal="center" vertical="center" wrapText="1"/>
      <protection locked="0"/>
    </xf>
    <xf numFmtId="44" fontId="14" fillId="4" borderId="56" xfId="0" applyNumberFormat="1" applyFont="1" applyFill="1" applyBorder="1" applyAlignment="1" applyProtection="1">
      <alignment horizontal="center" vertical="center" wrapText="1"/>
      <protection locked="0"/>
    </xf>
    <xf numFmtId="44" fontId="14" fillId="4" borderId="60" xfId="0" applyNumberFormat="1" applyFont="1" applyFill="1" applyBorder="1" applyAlignment="1" applyProtection="1">
      <alignment horizontal="center" vertical="center" wrapText="1"/>
      <protection locked="0"/>
    </xf>
    <xf numFmtId="0" fontId="14" fillId="4" borderId="43" xfId="0" applyFont="1" applyFill="1" applyBorder="1" applyAlignment="1" applyProtection="1">
      <alignment horizontal="center" vertical="top" wrapText="1"/>
      <protection locked="0"/>
    </xf>
    <xf numFmtId="0" fontId="14" fillId="4" borderId="46" xfId="0" applyFont="1" applyFill="1" applyBorder="1" applyAlignment="1" applyProtection="1">
      <alignment horizontal="center" vertical="top" wrapText="1"/>
      <protection locked="0"/>
    </xf>
    <xf numFmtId="0" fontId="14" fillId="4" borderId="41" xfId="0" applyFont="1" applyFill="1" applyBorder="1" applyAlignment="1" applyProtection="1">
      <alignment horizontal="center" vertical="top" wrapText="1"/>
      <protection locked="0"/>
    </xf>
    <xf numFmtId="0" fontId="14" fillId="4" borderId="57" xfId="0" applyFont="1" applyFill="1" applyBorder="1" applyAlignment="1" applyProtection="1">
      <alignment horizontal="center" vertical="top" wrapText="1"/>
      <protection locked="0"/>
    </xf>
    <xf numFmtId="0" fontId="14" fillId="4" borderId="58" xfId="0" applyFont="1" applyFill="1" applyBorder="1" applyAlignment="1" applyProtection="1">
      <alignment horizontal="center" vertical="top" wrapText="1"/>
      <protection locked="0"/>
    </xf>
    <xf numFmtId="0" fontId="14" fillId="4" borderId="59" xfId="0" applyFont="1" applyFill="1" applyBorder="1" applyAlignment="1" applyProtection="1">
      <alignment horizontal="center" vertical="top" wrapText="1"/>
      <protection locked="0"/>
    </xf>
    <xf numFmtId="0" fontId="22" fillId="0" borderId="0" xfId="0" applyFont="1" applyAlignment="1">
      <alignment horizontal="left" vertical="center" wrapText="1"/>
    </xf>
    <xf numFmtId="0" fontId="10" fillId="10" borderId="0" xfId="0" applyFont="1" applyFill="1" applyAlignment="1">
      <alignment horizontal="left" vertical="center" wrapText="1"/>
    </xf>
    <xf numFmtId="0" fontId="9" fillId="10" borderId="0" xfId="0" applyFont="1" applyFill="1" applyAlignment="1">
      <alignment horizontal="left" vertical="center" wrapText="1"/>
    </xf>
    <xf numFmtId="0" fontId="20" fillId="5" borderId="0" xfId="0" applyFont="1" applyFill="1" applyAlignment="1">
      <alignment horizontal="center" vertical="center" wrapText="1"/>
    </xf>
    <xf numFmtId="44" fontId="14" fillId="4" borderId="48" xfId="0" applyNumberFormat="1" applyFont="1" applyFill="1" applyBorder="1" applyAlignment="1" applyProtection="1">
      <alignment horizontal="center" vertical="center" wrapText="1"/>
      <protection locked="0"/>
    </xf>
    <xf numFmtId="44" fontId="14" fillId="4" borderId="52" xfId="0" applyNumberFormat="1" applyFont="1" applyFill="1" applyBorder="1" applyAlignment="1" applyProtection="1">
      <alignment horizontal="center" vertical="center" wrapText="1"/>
      <protection locked="0"/>
    </xf>
    <xf numFmtId="0" fontId="46" fillId="3" borderId="14" xfId="0" applyFont="1" applyFill="1" applyBorder="1" applyAlignment="1">
      <alignment horizontal="center" vertical="center"/>
    </xf>
    <xf numFmtId="0" fontId="14" fillId="3" borderId="0" xfId="0" applyFont="1" applyFill="1" applyAlignment="1">
      <alignment horizontal="left" vertical="top" wrapText="1"/>
    </xf>
    <xf numFmtId="0" fontId="11" fillId="3" borderId="0" xfId="0" applyFont="1" applyFill="1" applyAlignment="1">
      <alignment horizontal="left" vertical="center" wrapText="1"/>
    </xf>
    <xf numFmtId="0" fontId="14" fillId="4" borderId="47" xfId="0" applyFont="1" applyFill="1" applyBorder="1" applyAlignment="1" applyProtection="1">
      <alignment horizontal="center" vertical="center" wrapText="1"/>
      <protection locked="0"/>
    </xf>
    <xf numFmtId="0" fontId="14" fillId="4" borderId="48" xfId="0" applyFont="1" applyFill="1" applyBorder="1" applyAlignment="1" applyProtection="1">
      <alignment horizontal="center" vertical="center" wrapText="1"/>
      <protection locked="0"/>
    </xf>
    <xf numFmtId="0" fontId="23" fillId="0" borderId="10" xfId="0" applyFont="1" applyBorder="1" applyAlignment="1" applyProtection="1">
      <alignment horizontal="left" vertical="center"/>
      <protection locked="0"/>
    </xf>
    <xf numFmtId="0" fontId="23" fillId="0" borderId="11" xfId="0" applyFont="1" applyBorder="1" applyAlignment="1" applyProtection="1">
      <alignment horizontal="left" vertical="center"/>
      <protection locked="0"/>
    </xf>
    <xf numFmtId="0" fontId="23" fillId="0" borderId="12" xfId="0" applyFont="1" applyBorder="1" applyAlignment="1" applyProtection="1">
      <alignment horizontal="left" vertical="center"/>
      <protection locked="0"/>
    </xf>
    <xf numFmtId="0" fontId="14" fillId="4" borderId="49" xfId="0" applyFont="1" applyFill="1" applyBorder="1" applyAlignment="1" applyProtection="1">
      <alignment horizontal="center" vertical="top" wrapText="1"/>
      <protection locked="0"/>
    </xf>
    <xf numFmtId="0" fontId="14" fillId="4" borderId="50" xfId="0" applyFont="1" applyFill="1" applyBorder="1" applyAlignment="1" applyProtection="1">
      <alignment horizontal="center" vertical="top" wrapText="1"/>
      <protection locked="0"/>
    </xf>
    <xf numFmtId="0" fontId="14" fillId="4" borderId="51" xfId="0" applyFont="1" applyFill="1" applyBorder="1" applyAlignment="1" applyProtection="1">
      <alignment horizontal="center" vertical="top" wrapText="1"/>
      <protection locked="0"/>
    </xf>
    <xf numFmtId="0" fontId="119" fillId="19" borderId="73" xfId="0" applyFont="1" applyFill="1" applyBorder="1" applyAlignment="1">
      <alignment horizontal="right" vertical="center"/>
    </xf>
    <xf numFmtId="0" fontId="119" fillId="19" borderId="75" xfId="0" applyFont="1" applyFill="1" applyBorder="1" applyAlignment="1">
      <alignment horizontal="right" vertical="center"/>
    </xf>
    <xf numFmtId="169" fontId="119" fillId="19" borderId="73" xfId="0" applyNumberFormat="1" applyFont="1" applyFill="1" applyBorder="1" applyAlignment="1">
      <alignment horizontal="center" vertical="center"/>
    </xf>
    <xf numFmtId="169" fontId="119" fillId="19" borderId="75" xfId="0" applyNumberFormat="1" applyFont="1" applyFill="1" applyBorder="1" applyAlignment="1">
      <alignment horizontal="center" vertical="center"/>
    </xf>
    <xf numFmtId="0" fontId="114" fillId="18" borderId="99" xfId="0" applyFont="1" applyFill="1" applyBorder="1" applyAlignment="1">
      <alignment horizontal="center" vertical="center"/>
    </xf>
    <xf numFmtId="0" fontId="114" fillId="18" borderId="100" xfId="0" applyFont="1" applyFill="1" applyBorder="1" applyAlignment="1">
      <alignment horizontal="center" vertical="center"/>
    </xf>
    <xf numFmtId="0" fontId="114" fillId="18" borderId="64" xfId="0" applyFont="1" applyFill="1" applyBorder="1" applyAlignment="1">
      <alignment horizontal="center" vertical="center"/>
    </xf>
    <xf numFmtId="0" fontId="115" fillId="0" borderId="128" xfId="0" applyFont="1" applyBorder="1" applyAlignment="1">
      <alignment horizontal="center" vertical="center" wrapText="1"/>
    </xf>
    <xf numFmtId="0" fontId="115" fillId="0" borderId="101" xfId="0" applyFont="1" applyBorder="1" applyAlignment="1">
      <alignment horizontal="center" vertical="center" wrapText="1"/>
    </xf>
    <xf numFmtId="0" fontId="116" fillId="0" borderId="131" xfId="0" applyFont="1" applyBorder="1" applyAlignment="1">
      <alignment horizontal="center" vertical="center" wrapText="1"/>
    </xf>
    <xf numFmtId="0" fontId="116" fillId="0" borderId="67" xfId="0" applyFont="1" applyBorder="1" applyAlignment="1">
      <alignment horizontal="center" vertical="center" wrapText="1"/>
    </xf>
    <xf numFmtId="0" fontId="115" fillId="0" borderId="76" xfId="0" applyFont="1" applyBorder="1" applyAlignment="1">
      <alignment horizontal="center" vertical="center" wrapText="1"/>
    </xf>
    <xf numFmtId="0" fontId="115" fillId="0" borderId="80" xfId="0" applyFont="1" applyBorder="1" applyAlignment="1">
      <alignment horizontal="center" vertical="center" wrapText="1"/>
    </xf>
    <xf numFmtId="169" fontId="49" fillId="0" borderId="131" xfId="0" applyNumberFormat="1" applyFont="1" applyBorder="1" applyAlignment="1">
      <alignment horizontal="center" vertical="center"/>
    </xf>
    <xf numFmtId="169" fontId="49" fillId="0" borderId="67" xfId="0" applyNumberFormat="1" applyFont="1" applyBorder="1" applyAlignment="1">
      <alignment horizontal="center" vertical="center"/>
    </xf>
    <xf numFmtId="0" fontId="115" fillId="0" borderId="131" xfId="0" applyFont="1" applyBorder="1" applyAlignment="1">
      <alignment horizontal="center" vertical="center" wrapText="1"/>
    </xf>
    <xf numFmtId="0" fontId="115" fillId="0" borderId="67" xfId="0" applyFont="1" applyBorder="1" applyAlignment="1">
      <alignment horizontal="center" vertical="center" wrapText="1"/>
    </xf>
    <xf numFmtId="0" fontId="115" fillId="0" borderId="73" xfId="0" applyFont="1" applyBorder="1" applyAlignment="1">
      <alignment horizontal="center" vertical="center" wrapText="1"/>
    </xf>
    <xf numFmtId="0" fontId="115" fillId="0" borderId="74" xfId="0" applyFont="1" applyBorder="1" applyAlignment="1">
      <alignment horizontal="center" vertical="center" wrapText="1"/>
    </xf>
    <xf numFmtId="0" fontId="115" fillId="0" borderId="75" xfId="0" applyFont="1" applyBorder="1" applyAlignment="1">
      <alignment horizontal="center" vertical="center" wrapText="1"/>
    </xf>
    <xf numFmtId="0" fontId="49" fillId="0" borderId="76" xfId="0" applyFont="1" applyBorder="1" applyAlignment="1">
      <alignment horizontal="center" vertical="center"/>
    </xf>
    <xf numFmtId="0" fontId="49" fillId="0" borderId="129" xfId="0" applyFont="1" applyBorder="1" applyAlignment="1">
      <alignment horizontal="center" vertical="center"/>
    </xf>
    <xf numFmtId="0" fontId="49" fillId="0" borderId="80" xfId="0" applyFont="1" applyBorder="1" applyAlignment="1">
      <alignment horizontal="center" vertical="center"/>
    </xf>
    <xf numFmtId="0" fontId="49" fillId="0" borderId="102" xfId="0" applyFont="1" applyBorder="1" applyAlignment="1">
      <alignment horizontal="center" vertical="center"/>
    </xf>
    <xf numFmtId="0" fontId="55" fillId="0" borderId="105" xfId="0" applyFont="1" applyBorder="1" applyAlignment="1">
      <alignment horizontal="center" vertical="top"/>
    </xf>
    <xf numFmtId="0" fontId="55" fillId="0" borderId="110" xfId="0" applyFont="1" applyBorder="1" applyAlignment="1">
      <alignment horizontal="center" vertical="top"/>
    </xf>
    <xf numFmtId="0" fontId="55" fillId="0" borderId="118" xfId="0" applyFont="1" applyBorder="1" applyAlignment="1">
      <alignment horizontal="center" vertical="top"/>
    </xf>
    <xf numFmtId="169" fontId="1" fillId="3" borderId="108" xfId="0" applyNumberFormat="1" applyFont="1" applyFill="1" applyBorder="1" applyAlignment="1">
      <alignment horizontal="left"/>
    </xf>
    <xf numFmtId="169" fontId="1" fillId="3" borderId="109" xfId="0" applyNumberFormat="1" applyFont="1" applyFill="1" applyBorder="1" applyAlignment="1">
      <alignment horizontal="left"/>
    </xf>
    <xf numFmtId="169" fontId="1" fillId="3" borderId="113" xfId="0" applyNumberFormat="1" applyFont="1" applyFill="1" applyBorder="1" applyAlignment="1">
      <alignment horizontal="left"/>
    </xf>
    <xf numFmtId="169" fontId="1" fillId="3" borderId="114" xfId="0" applyNumberFormat="1" applyFont="1" applyFill="1" applyBorder="1" applyAlignment="1">
      <alignment horizontal="left"/>
    </xf>
    <xf numFmtId="169" fontId="1" fillId="3" borderId="116" xfId="0" applyNumberFormat="1" applyFont="1" applyFill="1" applyBorder="1" applyAlignment="1">
      <alignment horizontal="left"/>
    </xf>
    <xf numFmtId="169" fontId="1" fillId="3" borderId="117" xfId="0" applyNumberFormat="1" applyFont="1" applyFill="1" applyBorder="1" applyAlignment="1">
      <alignment horizontal="left"/>
    </xf>
    <xf numFmtId="169" fontId="1" fillId="8" borderId="119" xfId="0" applyNumberFormat="1" applyFont="1" applyFill="1" applyBorder="1" applyAlignment="1">
      <alignment horizontal="left"/>
    </xf>
    <xf numFmtId="169" fontId="1" fillId="8" borderId="102" xfId="0" applyNumberFormat="1" applyFont="1" applyFill="1" applyBorder="1" applyAlignment="1">
      <alignment horizontal="left"/>
    </xf>
    <xf numFmtId="169" fontId="1" fillId="8" borderId="119" xfId="0" applyNumberFormat="1" applyFont="1" applyFill="1" applyBorder="1" applyAlignment="1">
      <alignment horizontal="left" vertical="center"/>
    </xf>
    <xf numFmtId="169" fontId="1" fillId="8" borderId="102" xfId="0" applyNumberFormat="1" applyFont="1" applyFill="1" applyBorder="1" applyAlignment="1">
      <alignment horizontal="left" vertical="center"/>
    </xf>
    <xf numFmtId="169" fontId="1" fillId="3" borderId="121" xfId="0" applyNumberFormat="1" applyFont="1" applyFill="1" applyBorder="1" applyAlignment="1">
      <alignment horizontal="left"/>
    </xf>
    <xf numFmtId="169" fontId="1" fillId="3" borderId="122" xfId="0" applyNumberFormat="1" applyFont="1" applyFill="1" applyBorder="1" applyAlignment="1">
      <alignment horizontal="left"/>
    </xf>
    <xf numFmtId="169" fontId="1" fillId="3" borderId="123" xfId="0" applyNumberFormat="1" applyFont="1" applyFill="1" applyBorder="1" applyAlignment="1">
      <alignment horizontal="left"/>
    </xf>
    <xf numFmtId="169" fontId="1" fillId="3" borderId="124" xfId="0" applyNumberFormat="1" applyFont="1" applyFill="1" applyBorder="1" applyAlignment="1">
      <alignment horizontal="left"/>
    </xf>
    <xf numFmtId="169" fontId="1" fillId="8" borderId="18" xfId="0" applyNumberFormat="1" applyFont="1" applyFill="1" applyBorder="1" applyAlignment="1">
      <alignment horizontal="left"/>
    </xf>
    <xf numFmtId="169" fontId="1" fillId="8" borderId="125" xfId="0" applyNumberFormat="1" applyFont="1" applyFill="1" applyBorder="1" applyAlignment="1">
      <alignment horizontal="left"/>
    </xf>
    <xf numFmtId="0" fontId="42" fillId="6" borderId="61" xfId="0" applyFont="1" applyFill="1" applyBorder="1" applyAlignment="1" applyProtection="1">
      <alignment horizontal="left" vertical="center"/>
      <protection locked="0"/>
    </xf>
    <xf numFmtId="0" fontId="53" fillId="9" borderId="9" xfId="0" applyFont="1" applyFill="1" applyBorder="1" applyAlignment="1">
      <alignment horizontal="left" vertical="center"/>
    </xf>
    <xf numFmtId="0" fontId="3" fillId="0" borderId="0" xfId="0" applyFont="1" applyAlignment="1">
      <alignment horizontal="center" vertical="center" wrapText="1"/>
    </xf>
    <xf numFmtId="0" fontId="1" fillId="4" borderId="8" xfId="0" applyFont="1" applyFill="1" applyBorder="1" applyAlignment="1" applyProtection="1">
      <alignment horizontal="center"/>
      <protection locked="0"/>
    </xf>
    <xf numFmtId="0" fontId="1" fillId="4" borderId="9" xfId="0" applyFont="1" applyFill="1" applyBorder="1" applyAlignment="1" applyProtection="1">
      <alignment horizontal="center"/>
      <protection locked="0"/>
    </xf>
    <xf numFmtId="0" fontId="71" fillId="4" borderId="45" xfId="0" applyFont="1" applyFill="1" applyBorder="1" applyAlignment="1">
      <alignment horizontal="right"/>
    </xf>
    <xf numFmtId="0" fontId="71" fillId="4" borderId="62" xfId="0" applyFont="1" applyFill="1" applyBorder="1" applyAlignment="1">
      <alignment horizontal="right"/>
    </xf>
    <xf numFmtId="0" fontId="113" fillId="5" borderId="100" xfId="0" applyFont="1" applyFill="1" applyBorder="1" applyAlignment="1">
      <alignment horizontal="center" vertical="center"/>
    </xf>
    <xf numFmtId="0" fontId="113" fillId="5" borderId="64" xfId="0" applyFont="1" applyFill="1" applyBorder="1" applyAlignment="1">
      <alignment horizontal="center" vertical="center"/>
    </xf>
    <xf numFmtId="0" fontId="114" fillId="5" borderId="99" xfId="0" applyFont="1" applyFill="1" applyBorder="1" applyAlignment="1">
      <alignment horizontal="center" vertical="center"/>
    </xf>
    <xf numFmtId="0" fontId="114" fillId="5" borderId="100" xfId="0" applyFont="1" applyFill="1" applyBorder="1" applyAlignment="1">
      <alignment horizontal="center" vertical="center"/>
    </xf>
    <xf numFmtId="0" fontId="114" fillId="5" borderId="64" xfId="0" applyFont="1" applyFill="1" applyBorder="1" applyAlignment="1">
      <alignment horizontal="center" vertical="center"/>
    </xf>
    <xf numFmtId="0" fontId="113" fillId="5" borderId="99" xfId="0" applyFont="1" applyFill="1" applyBorder="1" applyAlignment="1">
      <alignment horizontal="center" vertical="center"/>
    </xf>
    <xf numFmtId="0" fontId="20" fillId="18" borderId="157" xfId="0" applyFont="1" applyFill="1" applyBorder="1" applyAlignment="1">
      <alignment horizontal="center" vertical="center"/>
    </xf>
    <xf numFmtId="0" fontId="20" fillId="18" borderId="158" xfId="0" applyFont="1" applyFill="1" applyBorder="1" applyAlignment="1">
      <alignment horizontal="center" vertical="center"/>
    </xf>
    <xf numFmtId="0" fontId="20" fillId="18" borderId="159" xfId="0" applyFont="1" applyFill="1" applyBorder="1" applyAlignment="1">
      <alignment horizontal="center" vertical="center"/>
    </xf>
    <xf numFmtId="0" fontId="23" fillId="11" borderId="23" xfId="0" applyFont="1" applyFill="1" applyBorder="1" applyAlignment="1">
      <alignment horizontal="left" vertical="center"/>
    </xf>
    <xf numFmtId="0" fontId="23" fillId="11" borderId="149" xfId="0" applyFont="1" applyFill="1" applyBorder="1" applyAlignment="1">
      <alignment horizontal="left" vertical="center"/>
    </xf>
    <xf numFmtId="0" fontId="11" fillId="3" borderId="0" xfId="0" applyFont="1" applyFill="1" applyAlignment="1">
      <alignment horizontal="left" vertical="top" wrapText="1"/>
    </xf>
    <xf numFmtId="0" fontId="11" fillId="3" borderId="0" xfId="0" applyFont="1" applyFill="1" applyAlignment="1">
      <alignment horizontal="center" vertical="top" wrapText="1"/>
    </xf>
    <xf numFmtId="0" fontId="55" fillId="9" borderId="0" xfId="0" applyFont="1" applyFill="1" applyAlignment="1">
      <alignment horizontal="left" vertical="center"/>
    </xf>
    <xf numFmtId="0" fontId="20" fillId="5" borderId="69" xfId="0" applyFont="1" applyFill="1" applyBorder="1" applyAlignment="1">
      <alignment horizontal="center" vertical="center" wrapText="1"/>
    </xf>
    <xf numFmtId="0" fontId="20" fillId="5" borderId="70"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27" xfId="0" applyFont="1" applyFill="1" applyBorder="1" applyAlignment="1">
      <alignment horizontal="center" vertical="center" wrapText="1"/>
    </xf>
    <xf numFmtId="0" fontId="59" fillId="8" borderId="15" xfId="0" applyFont="1" applyFill="1" applyBorder="1" applyAlignment="1">
      <alignment horizontal="left" vertical="center" wrapText="1"/>
    </xf>
    <xf numFmtId="0" fontId="59" fillId="8" borderId="28" xfId="0" applyFont="1" applyFill="1" applyBorder="1" applyAlignment="1">
      <alignment horizontal="left" vertical="center" wrapText="1"/>
    </xf>
    <xf numFmtId="0" fontId="16" fillId="4" borderId="33" xfId="0" applyFont="1" applyFill="1" applyBorder="1" applyAlignment="1" applyProtection="1">
      <alignment horizontal="center" vertical="center"/>
      <protection locked="0"/>
    </xf>
    <xf numFmtId="0" fontId="16" fillId="4" borderId="34" xfId="0" applyFont="1" applyFill="1" applyBorder="1" applyAlignment="1" applyProtection="1">
      <alignment horizontal="center" vertical="center"/>
      <protection locked="0"/>
    </xf>
    <xf numFmtId="0" fontId="46" fillId="4" borderId="0" xfId="0" applyFont="1" applyFill="1" applyAlignment="1">
      <alignment horizontal="center" vertical="center" wrapText="1"/>
    </xf>
    <xf numFmtId="0" fontId="105" fillId="19" borderId="0" xfId="0" applyFont="1" applyFill="1" applyAlignment="1">
      <alignment horizontal="left" vertical="center" wrapText="1" indent="1"/>
    </xf>
    <xf numFmtId="0" fontId="0" fillId="4" borderId="5" xfId="0" applyFill="1" applyBorder="1" applyAlignment="1" applyProtection="1">
      <alignment horizontal="center" vertical="center"/>
      <protection locked="0"/>
    </xf>
    <xf numFmtId="0" fontId="0" fillId="4" borderId="4" xfId="0" applyFill="1" applyBorder="1" applyAlignment="1" applyProtection="1">
      <alignment horizontal="center" vertical="center"/>
      <protection locked="0"/>
    </xf>
    <xf numFmtId="0" fontId="89" fillId="18" borderId="150" xfId="0" applyFont="1" applyFill="1" applyBorder="1" applyAlignment="1">
      <alignment horizontal="center" vertical="center" wrapText="1"/>
    </xf>
    <xf numFmtId="0" fontId="89" fillId="18" borderId="19" xfId="0" applyFont="1" applyFill="1" applyBorder="1" applyAlignment="1">
      <alignment horizontal="center" vertical="center" wrapText="1"/>
    </xf>
    <xf numFmtId="0" fontId="35" fillId="5" borderId="157" xfId="0" applyFont="1" applyFill="1" applyBorder="1" applyAlignment="1">
      <alignment horizontal="center" vertical="center"/>
    </xf>
    <xf numFmtId="0" fontId="35" fillId="5" borderId="158" xfId="0" applyFont="1" applyFill="1" applyBorder="1" applyAlignment="1">
      <alignment horizontal="center" vertical="center"/>
    </xf>
    <xf numFmtId="0" fontId="35" fillId="5" borderId="159" xfId="0" applyFont="1" applyFill="1" applyBorder="1" applyAlignment="1">
      <alignment horizontal="center" vertical="center"/>
    </xf>
    <xf numFmtId="0" fontId="88" fillId="5" borderId="150" xfId="0" applyFont="1" applyFill="1" applyBorder="1" applyAlignment="1">
      <alignment horizontal="center" vertical="center" wrapText="1"/>
    </xf>
    <xf numFmtId="0" fontId="88" fillId="5" borderId="151" xfId="0" applyFont="1" applyFill="1" applyBorder="1" applyAlignment="1">
      <alignment horizontal="center" vertical="center" wrapText="1"/>
    </xf>
    <xf numFmtId="0" fontId="18" fillId="0" borderId="0" xfId="0" applyFont="1" applyAlignment="1">
      <alignment horizontal="center" vertical="center" wrapText="1"/>
    </xf>
    <xf numFmtId="0" fontId="43" fillId="0" borderId="0" xfId="7" applyFont="1" applyAlignment="1" applyProtection="1">
      <alignment horizontal="center" vertical="center"/>
    </xf>
    <xf numFmtId="0" fontId="3" fillId="0" borderId="0" xfId="0" applyFont="1" applyAlignment="1">
      <alignment horizontal="left"/>
    </xf>
    <xf numFmtId="0" fontId="3" fillId="0" borderId="0" xfId="0" applyFont="1" applyAlignment="1">
      <alignment horizontal="center"/>
    </xf>
    <xf numFmtId="0" fontId="46" fillId="4" borderId="14" xfId="0" applyFont="1" applyFill="1" applyBorder="1" applyAlignment="1">
      <alignment horizontal="center" vertical="top"/>
    </xf>
    <xf numFmtId="0" fontId="46" fillId="4" borderId="0" xfId="0" applyFont="1" applyFill="1" applyAlignment="1">
      <alignment horizontal="center" vertical="top"/>
    </xf>
    <xf numFmtId="14" fontId="23" fillId="4" borderId="10" xfId="1" applyNumberFormat="1" applyFont="1" applyFill="1" applyBorder="1" applyAlignment="1" applyProtection="1">
      <alignment horizontal="left" vertical="center"/>
      <protection locked="0"/>
    </xf>
    <xf numFmtId="14" fontId="23" fillId="4" borderId="11" xfId="1" applyNumberFormat="1" applyFont="1" applyFill="1" applyBorder="1" applyAlignment="1" applyProtection="1">
      <alignment horizontal="left" vertical="center"/>
      <protection locked="0"/>
    </xf>
    <xf numFmtId="14" fontId="23" fillId="4" borderId="12" xfId="1" applyNumberFormat="1" applyFont="1" applyFill="1" applyBorder="1" applyAlignment="1" applyProtection="1">
      <alignment horizontal="left" vertical="center"/>
      <protection locked="0"/>
    </xf>
    <xf numFmtId="0" fontId="16" fillId="0" borderId="0" xfId="0" applyFont="1" applyAlignment="1">
      <alignment horizontal="left" vertical="center" wrapText="1"/>
    </xf>
    <xf numFmtId="0" fontId="23" fillId="4" borderId="10" xfId="0" applyFont="1" applyFill="1" applyBorder="1" applyAlignment="1" applyProtection="1">
      <alignment horizontal="left" vertical="center" wrapText="1"/>
      <protection locked="0"/>
    </xf>
    <xf numFmtId="0" fontId="23" fillId="4" borderId="11" xfId="0" applyFont="1" applyFill="1" applyBorder="1" applyAlignment="1" applyProtection="1">
      <alignment horizontal="left" vertical="center" wrapText="1"/>
      <protection locked="0"/>
    </xf>
    <xf numFmtId="0" fontId="23" fillId="4" borderId="12" xfId="0" applyFont="1" applyFill="1" applyBorder="1" applyAlignment="1" applyProtection="1">
      <alignment horizontal="left" vertical="center" wrapText="1"/>
      <protection locked="0"/>
    </xf>
    <xf numFmtId="0" fontId="23" fillId="4" borderId="10" xfId="1" applyNumberFormat="1" applyFont="1" applyFill="1" applyBorder="1" applyAlignment="1" applyProtection="1">
      <alignment horizontal="left" vertical="center"/>
      <protection locked="0"/>
    </xf>
    <xf numFmtId="0" fontId="23" fillId="4" borderId="11" xfId="1" applyNumberFormat="1" applyFont="1" applyFill="1" applyBorder="1" applyAlignment="1" applyProtection="1">
      <alignment horizontal="left" vertical="center"/>
      <protection locked="0"/>
    </xf>
    <xf numFmtId="0" fontId="23" fillId="4" borderId="12" xfId="1" applyNumberFormat="1" applyFont="1" applyFill="1" applyBorder="1" applyAlignment="1" applyProtection="1">
      <alignment horizontal="left" vertical="center"/>
      <protection locked="0"/>
    </xf>
    <xf numFmtId="0" fontId="18" fillId="3" borderId="3" xfId="0" applyFont="1" applyFill="1" applyBorder="1" applyAlignment="1">
      <alignment horizontal="center" vertical="center" wrapText="1"/>
    </xf>
    <xf numFmtId="0" fontId="18" fillId="3" borderId="0" xfId="0" applyFont="1" applyFill="1" applyAlignment="1">
      <alignment horizontal="center" vertical="center" wrapText="1"/>
    </xf>
    <xf numFmtId="0" fontId="16" fillId="0" borderId="0" xfId="0" applyFont="1" applyAlignment="1">
      <alignment horizontal="center" vertical="center" wrapText="1"/>
    </xf>
    <xf numFmtId="0" fontId="16" fillId="8" borderId="15" xfId="0" applyFont="1" applyFill="1" applyBorder="1" applyAlignment="1">
      <alignment horizontal="left" vertical="center"/>
    </xf>
    <xf numFmtId="0" fontId="16" fillId="8" borderId="28" xfId="0" applyFont="1" applyFill="1" applyBorder="1" applyAlignment="1">
      <alignment horizontal="left" vertical="center"/>
    </xf>
    <xf numFmtId="0" fontId="16" fillId="4" borderId="35" xfId="0" applyFont="1" applyFill="1" applyBorder="1" applyAlignment="1" applyProtection="1">
      <alignment horizontal="center" vertical="center"/>
      <protection locked="0"/>
    </xf>
    <xf numFmtId="0" fontId="16" fillId="4" borderId="36" xfId="0" applyFont="1" applyFill="1" applyBorder="1" applyAlignment="1" applyProtection="1">
      <alignment horizontal="center" vertical="center"/>
      <protection locked="0"/>
    </xf>
    <xf numFmtId="0" fontId="16" fillId="4" borderId="37" xfId="0" applyFont="1" applyFill="1" applyBorder="1" applyAlignment="1" applyProtection="1">
      <alignment horizontal="center" vertical="center"/>
      <protection locked="0"/>
    </xf>
    <xf numFmtId="0" fontId="16" fillId="4" borderId="38" xfId="0" applyFont="1" applyFill="1" applyBorder="1" applyAlignment="1" applyProtection="1">
      <alignment horizontal="center" vertical="center"/>
      <protection locked="0"/>
    </xf>
    <xf numFmtId="0" fontId="0" fillId="9" borderId="14" xfId="0" applyFill="1" applyBorder="1" applyAlignment="1">
      <alignment horizontal="center" vertical="center"/>
    </xf>
    <xf numFmtId="0" fontId="46" fillId="3" borderId="0" xfId="0" applyFont="1" applyFill="1" applyAlignment="1">
      <alignment horizontal="center" vertical="top"/>
    </xf>
    <xf numFmtId="0" fontId="98" fillId="16" borderId="10" xfId="0" applyFont="1" applyFill="1" applyBorder="1" applyAlignment="1" applyProtection="1">
      <alignment horizontal="center" vertical="center" wrapText="1"/>
      <protection locked="0"/>
    </xf>
    <xf numFmtId="0" fontId="98" fillId="16" borderId="11" xfId="0" applyFont="1" applyFill="1" applyBorder="1" applyAlignment="1" applyProtection="1">
      <alignment horizontal="center" vertical="center" wrapText="1"/>
      <protection locked="0"/>
    </xf>
    <xf numFmtId="0" fontId="98" fillId="16" borderId="12" xfId="0" applyFont="1" applyFill="1" applyBorder="1" applyAlignment="1" applyProtection="1">
      <alignment horizontal="center" vertical="center" wrapText="1"/>
      <protection locked="0"/>
    </xf>
    <xf numFmtId="0" fontId="23" fillId="0" borderId="0" xfId="0" applyFont="1" applyAlignment="1">
      <alignment horizontal="left" vertical="top" wrapText="1"/>
    </xf>
    <xf numFmtId="0" fontId="4" fillId="0" borderId="0" xfId="0" applyFont="1" applyAlignment="1">
      <alignment horizontal="left" wrapText="1"/>
    </xf>
    <xf numFmtId="0" fontId="101" fillId="3" borderId="0" xfId="0" applyFont="1" applyFill="1" applyAlignment="1">
      <alignment horizontal="left" vertical="center" wrapText="1"/>
    </xf>
    <xf numFmtId="0" fontId="101" fillId="4" borderId="73" xfId="0" applyFont="1" applyFill="1" applyBorder="1" applyAlignment="1" applyProtection="1">
      <alignment horizontal="left" vertical="center" wrapText="1"/>
      <protection locked="0"/>
    </xf>
    <xf numFmtId="0" fontId="101" fillId="4" borderId="74" xfId="0" applyFont="1" applyFill="1" applyBorder="1" applyAlignment="1" applyProtection="1">
      <alignment horizontal="left" vertical="center" wrapText="1"/>
      <protection locked="0"/>
    </xf>
    <xf numFmtId="0" fontId="101" fillId="4" borderId="75" xfId="0" applyFont="1" applyFill="1" applyBorder="1" applyAlignment="1" applyProtection="1">
      <alignment horizontal="left" vertical="center" wrapText="1"/>
      <protection locked="0"/>
    </xf>
    <xf numFmtId="0" fontId="10" fillId="2" borderId="0" xfId="0" applyFont="1" applyFill="1" applyAlignment="1">
      <alignment horizontal="left" vertical="center" wrapText="1"/>
    </xf>
    <xf numFmtId="0" fontId="9" fillId="2" borderId="0" xfId="0" applyFont="1" applyFill="1" applyAlignment="1">
      <alignment horizontal="left" vertical="center" wrapText="1"/>
    </xf>
    <xf numFmtId="0" fontId="14" fillId="9" borderId="0" xfId="0" applyFont="1" applyFill="1" applyAlignment="1">
      <alignment horizontal="left" vertical="center"/>
    </xf>
    <xf numFmtId="0" fontId="101" fillId="4" borderId="73" xfId="0" applyFont="1" applyFill="1" applyBorder="1" applyAlignment="1" applyProtection="1">
      <alignment horizontal="center" vertical="center" wrapText="1"/>
      <protection locked="0"/>
    </xf>
    <xf numFmtId="0" fontId="101" fillId="4" borderId="75" xfId="0" applyFont="1" applyFill="1" applyBorder="1" applyAlignment="1" applyProtection="1">
      <alignment horizontal="center" vertical="center" wrapText="1"/>
      <protection locked="0"/>
    </xf>
    <xf numFmtId="0" fontId="47" fillId="3" borderId="76" xfId="0" applyFont="1" applyFill="1" applyBorder="1" applyAlignment="1">
      <alignment horizontal="center" vertical="top" wrapText="1"/>
    </xf>
    <xf numFmtId="0" fontId="16" fillId="3" borderId="0" xfId="0" applyFont="1" applyFill="1" applyAlignment="1">
      <alignment horizontal="left" vertical="top" wrapText="1" indent="2"/>
    </xf>
    <xf numFmtId="44" fontId="101" fillId="4" borderId="48" xfId="0" applyNumberFormat="1" applyFont="1" applyFill="1" applyBorder="1" applyAlignment="1" applyProtection="1">
      <alignment horizontal="center" vertical="center" wrapText="1"/>
      <protection locked="0"/>
    </xf>
    <xf numFmtId="44" fontId="101" fillId="4" borderId="52" xfId="0" applyNumberFormat="1" applyFont="1" applyFill="1" applyBorder="1" applyAlignment="1" applyProtection="1">
      <alignment horizontal="center" vertical="center" wrapText="1"/>
      <protection locked="0"/>
    </xf>
    <xf numFmtId="44" fontId="101" fillId="4" borderId="48" xfId="1" applyFont="1" applyFill="1" applyBorder="1" applyAlignment="1" applyProtection="1">
      <alignment horizontal="center" vertical="center" wrapText="1"/>
      <protection locked="0"/>
    </xf>
    <xf numFmtId="44" fontId="101" fillId="4" borderId="56" xfId="0" applyNumberFormat="1" applyFont="1" applyFill="1" applyBorder="1" applyAlignment="1" applyProtection="1">
      <alignment horizontal="center" vertical="center" wrapText="1"/>
      <protection locked="0"/>
    </xf>
    <xf numFmtId="44" fontId="101" fillId="4" borderId="60" xfId="0" applyNumberFormat="1" applyFont="1" applyFill="1" applyBorder="1" applyAlignment="1" applyProtection="1">
      <alignment horizontal="center" vertical="center" wrapText="1"/>
      <protection locked="0"/>
    </xf>
    <xf numFmtId="0" fontId="101" fillId="4" borderId="47" xfId="0" applyFont="1" applyFill="1" applyBorder="1" applyAlignment="1" applyProtection="1">
      <alignment horizontal="center" vertical="center" wrapText="1"/>
      <protection locked="0"/>
    </xf>
    <xf numFmtId="0" fontId="101" fillId="4" borderId="48" xfId="0" applyFont="1" applyFill="1" applyBorder="1" applyAlignment="1" applyProtection="1">
      <alignment horizontal="center" vertical="center" wrapText="1"/>
      <protection locked="0"/>
    </xf>
    <xf numFmtId="0" fontId="101" fillId="4" borderId="55" xfId="0" applyFont="1" applyFill="1" applyBorder="1" applyAlignment="1" applyProtection="1">
      <alignment horizontal="center" vertical="center" wrapText="1"/>
      <protection locked="0"/>
    </xf>
    <xf numFmtId="0" fontId="101" fillId="4" borderId="56" xfId="0" applyFont="1" applyFill="1" applyBorder="1" applyAlignment="1" applyProtection="1">
      <alignment horizontal="center" vertical="center" wrapText="1"/>
      <protection locked="0"/>
    </xf>
    <xf numFmtId="0" fontId="34" fillId="8" borderId="8" xfId="8" applyFont="1" applyFill="1" applyBorder="1" applyAlignment="1" applyProtection="1">
      <alignment horizontal="left" vertical="center"/>
      <protection locked="0"/>
    </xf>
    <xf numFmtId="0" fontId="38" fillId="6" borderId="0" xfId="8" applyFont="1" applyFill="1" applyAlignment="1">
      <alignment horizontal="center" vertical="center"/>
    </xf>
    <xf numFmtId="0" fontId="35" fillId="5" borderId="0" xfId="8" quotePrefix="1" applyFont="1" applyFill="1" applyAlignment="1">
      <alignment horizontal="center"/>
    </xf>
    <xf numFmtId="0" fontId="34" fillId="8" borderId="0" xfId="8" applyFont="1" applyFill="1" applyAlignment="1" applyProtection="1">
      <alignment horizontal="left"/>
      <protection locked="0"/>
    </xf>
    <xf numFmtId="0" fontId="34" fillId="8" borderId="0" xfId="8" applyFont="1" applyFill="1" applyAlignment="1" applyProtection="1">
      <alignment horizontal="left" vertical="top" wrapText="1"/>
      <protection locked="0"/>
    </xf>
    <xf numFmtId="0" fontId="34" fillId="8" borderId="9" xfId="8" applyFont="1" applyFill="1" applyBorder="1" applyAlignment="1" applyProtection="1">
      <alignment horizontal="left" vertical="center"/>
      <protection locked="0"/>
    </xf>
    <xf numFmtId="0" fontId="34" fillId="6" borderId="0" xfId="8" applyFont="1" applyFill="1" applyAlignment="1">
      <alignment horizontal="left"/>
    </xf>
    <xf numFmtId="0" fontId="21" fillId="8" borderId="0" xfId="8" applyFont="1" applyFill="1" applyAlignment="1" applyProtection="1">
      <alignment horizontal="center"/>
      <protection locked="0"/>
    </xf>
    <xf numFmtId="0" fontId="33" fillId="6" borderId="0" xfId="8" applyFont="1" applyFill="1"/>
    <xf numFmtId="0" fontId="21" fillId="8" borderId="0" xfId="8" applyFont="1" applyFill="1" applyAlignment="1" applyProtection="1">
      <alignment horizontal="left" vertical="top" wrapText="1"/>
      <protection locked="0"/>
    </xf>
    <xf numFmtId="0" fontId="33" fillId="6" borderId="0" xfId="8" applyFont="1" applyFill="1" applyAlignment="1">
      <alignment horizontal="left"/>
    </xf>
    <xf numFmtId="0" fontId="21" fillId="6" borderId="0" xfId="8" applyFont="1" applyFill="1" applyAlignment="1">
      <alignment horizontal="left"/>
    </xf>
    <xf numFmtId="0" fontId="21" fillId="6" borderId="0" xfId="8" quotePrefix="1" applyFont="1" applyFill="1" applyAlignment="1">
      <alignment horizontal="left"/>
    </xf>
    <xf numFmtId="0" fontId="42" fillId="0" borderId="0" xfId="0" applyFont="1" applyAlignment="1">
      <alignment horizontal="left" vertical="top" wrapText="1"/>
    </xf>
    <xf numFmtId="0" fontId="0" fillId="4" borderId="0" xfId="0" applyFill="1" applyAlignment="1">
      <alignment horizontal="center" vertical="center"/>
    </xf>
    <xf numFmtId="0" fontId="26" fillId="0" borderId="0" xfId="7" applyAlignment="1" applyProtection="1">
      <alignment horizontal="left"/>
      <protection locked="0"/>
    </xf>
    <xf numFmtId="0" fontId="16" fillId="9" borderId="83" xfId="0" applyFont="1" applyFill="1" applyBorder="1" applyAlignment="1">
      <alignment horizontal="center" vertical="center"/>
    </xf>
    <xf numFmtId="0" fontId="16" fillId="9" borderId="84" xfId="0" applyFont="1" applyFill="1" applyBorder="1" applyAlignment="1">
      <alignment horizontal="center" vertical="center"/>
    </xf>
    <xf numFmtId="0" fontId="16" fillId="9" borderId="71" xfId="0" applyFont="1" applyFill="1" applyBorder="1" applyAlignment="1">
      <alignment horizontal="center" vertical="center"/>
    </xf>
    <xf numFmtId="0" fontId="16" fillId="9" borderId="28" xfId="0" applyFont="1" applyFill="1" applyBorder="1" applyAlignment="1">
      <alignment horizontal="center" vertical="center"/>
    </xf>
    <xf numFmtId="0" fontId="16" fillId="9" borderId="29" xfId="0" applyFont="1" applyFill="1" applyBorder="1" applyAlignment="1">
      <alignment horizontal="center" vertical="center"/>
    </xf>
    <xf numFmtId="0" fontId="16" fillId="9" borderId="16" xfId="0" applyFont="1" applyFill="1" applyBorder="1" applyAlignment="1">
      <alignment horizontal="center" vertical="center"/>
    </xf>
    <xf numFmtId="0" fontId="96" fillId="4" borderId="77" xfId="0" applyFont="1" applyFill="1" applyBorder="1" applyAlignment="1">
      <alignment horizontal="center" vertical="center" wrapText="1"/>
    </xf>
    <xf numFmtId="0" fontId="16" fillId="4" borderId="86" xfId="0" applyFont="1" applyFill="1" applyBorder="1" applyAlignment="1" applyProtection="1">
      <alignment horizontal="center" vertical="center"/>
      <protection locked="0"/>
    </xf>
    <xf numFmtId="0" fontId="16" fillId="4" borderId="87" xfId="0" applyFont="1" applyFill="1" applyBorder="1" applyAlignment="1" applyProtection="1">
      <alignment horizontal="center" vertical="center"/>
      <protection locked="0"/>
    </xf>
    <xf numFmtId="0" fontId="16" fillId="4" borderId="88" xfId="0" applyFont="1" applyFill="1" applyBorder="1" applyAlignment="1" applyProtection="1">
      <alignment horizontal="center" vertical="center"/>
      <protection locked="0"/>
    </xf>
    <xf numFmtId="0" fontId="16" fillId="4" borderId="89" xfId="0" applyFont="1" applyFill="1" applyBorder="1" applyAlignment="1" applyProtection="1">
      <alignment horizontal="center" vertical="center"/>
      <protection locked="0"/>
    </xf>
    <xf numFmtId="0" fontId="16" fillId="4" borderId="29" xfId="0" applyFont="1" applyFill="1" applyBorder="1" applyAlignment="1" applyProtection="1">
      <alignment horizontal="center" vertical="center"/>
      <protection locked="0"/>
    </xf>
    <xf numFmtId="0" fontId="16" fillId="4" borderId="72" xfId="0" applyFont="1" applyFill="1" applyBorder="1" applyAlignment="1" applyProtection="1">
      <alignment horizontal="center" vertical="center"/>
      <protection locked="0"/>
    </xf>
    <xf numFmtId="0" fontId="16" fillId="9" borderId="85" xfId="0" applyFont="1" applyFill="1" applyBorder="1" applyAlignment="1">
      <alignment horizontal="center" vertical="center"/>
    </xf>
    <xf numFmtId="0" fontId="16" fillId="9" borderId="15" xfId="0" applyFont="1" applyFill="1" applyBorder="1" applyAlignment="1">
      <alignment horizontal="center" vertical="center"/>
    </xf>
    <xf numFmtId="0" fontId="91" fillId="5" borderId="93" xfId="0" applyFont="1" applyFill="1" applyBorder="1" applyAlignment="1">
      <alignment horizontal="left" vertical="center" wrapText="1" indent="1"/>
    </xf>
    <xf numFmtId="0" fontId="91" fillId="5" borderId="94" xfId="0" applyFont="1" applyFill="1" applyBorder="1" applyAlignment="1">
      <alignment horizontal="left" vertical="center" wrapText="1" indent="1"/>
    </xf>
    <xf numFmtId="0" fontId="98" fillId="8" borderId="23" xfId="0" applyFont="1" applyFill="1" applyBorder="1" applyAlignment="1">
      <alignment horizontal="left" vertical="center" wrapText="1" indent="1"/>
    </xf>
    <xf numFmtId="0" fontId="98" fillId="8" borderId="24" xfId="0" applyFont="1" applyFill="1" applyBorder="1" applyAlignment="1">
      <alignment horizontal="left" vertical="center" wrapText="1" indent="1"/>
    </xf>
    <xf numFmtId="0" fontId="16" fillId="4" borderId="90" xfId="0" applyFont="1" applyFill="1" applyBorder="1" applyAlignment="1" applyProtection="1">
      <alignment horizontal="center" vertical="center"/>
      <protection locked="0"/>
    </xf>
    <xf numFmtId="0" fontId="16" fillId="4" borderId="91" xfId="0" applyFont="1" applyFill="1" applyBorder="1" applyAlignment="1" applyProtection="1">
      <alignment horizontal="center" vertical="center"/>
      <protection locked="0"/>
    </xf>
    <xf numFmtId="0" fontId="16" fillId="4" borderId="92" xfId="0" applyFont="1" applyFill="1" applyBorder="1" applyAlignment="1" applyProtection="1">
      <alignment horizontal="center" vertical="center"/>
      <protection locked="0"/>
    </xf>
    <xf numFmtId="0" fontId="18" fillId="20" borderId="16" xfId="0" applyFont="1" applyFill="1" applyBorder="1" applyAlignment="1">
      <alignment horizontal="center" vertical="center" wrapText="1"/>
    </xf>
    <xf numFmtId="169" fontId="0" fillId="11" borderId="2" xfId="0" applyNumberFormat="1" applyFill="1" applyBorder="1" applyAlignment="1">
      <alignment horizontal="center" vertical="center"/>
    </xf>
    <xf numFmtId="9" fontId="16" fillId="9" borderId="16" xfId="3" applyFont="1" applyFill="1" applyBorder="1" applyAlignment="1" applyProtection="1">
      <alignment horizontal="center" vertical="center"/>
    </xf>
    <xf numFmtId="9" fontId="16" fillId="9" borderId="15" xfId="3" applyFont="1" applyFill="1" applyBorder="1" applyAlignment="1" applyProtection="1">
      <alignment horizontal="center" vertical="center"/>
    </xf>
    <xf numFmtId="0" fontId="16" fillId="4" borderId="10" xfId="0" applyFont="1" applyFill="1" applyBorder="1" applyAlignment="1" applyProtection="1">
      <alignment horizontal="left" vertical="top" wrapText="1"/>
      <protection locked="0"/>
    </xf>
    <xf numFmtId="0" fontId="16" fillId="4" borderId="11" xfId="0" applyFont="1" applyFill="1" applyBorder="1" applyAlignment="1" applyProtection="1">
      <alignment horizontal="left" vertical="top" wrapText="1"/>
      <protection locked="0"/>
    </xf>
    <xf numFmtId="0" fontId="16" fillId="4" borderId="12" xfId="0" applyFont="1" applyFill="1" applyBorder="1" applyAlignment="1" applyProtection="1">
      <alignment horizontal="left" vertical="top" wrapText="1"/>
      <protection locked="0"/>
    </xf>
    <xf numFmtId="0" fontId="10" fillId="5" borderId="21" xfId="0" applyFont="1" applyFill="1" applyBorder="1" applyAlignment="1">
      <alignment horizontal="center" vertical="center" wrapText="1"/>
    </xf>
    <xf numFmtId="0" fontId="10" fillId="5" borderId="65" xfId="0" applyFont="1" applyFill="1" applyBorder="1" applyAlignment="1">
      <alignment horizontal="center" vertical="center" wrapText="1"/>
    </xf>
    <xf numFmtId="0" fontId="10" fillId="5" borderId="23" xfId="0" applyFont="1" applyFill="1" applyBorder="1" applyAlignment="1">
      <alignment horizontal="left" vertical="center" wrapText="1" indent="1"/>
    </xf>
    <xf numFmtId="0" fontId="10" fillId="5" borderId="24" xfId="0" applyFont="1" applyFill="1" applyBorder="1" applyAlignment="1">
      <alignment horizontal="left" vertical="center" wrapText="1" indent="1"/>
    </xf>
    <xf numFmtId="0" fontId="91" fillId="5" borderId="95" xfId="0" applyFont="1" applyFill="1" applyBorder="1" applyAlignment="1">
      <alignment horizontal="center" vertical="center" wrapText="1"/>
    </xf>
    <xf numFmtId="0" fontId="91" fillId="5" borderId="96" xfId="0" applyFont="1" applyFill="1" applyBorder="1" applyAlignment="1">
      <alignment horizontal="center" vertical="center" wrapText="1"/>
    </xf>
    <xf numFmtId="169" fontId="23" fillId="4" borderId="78" xfId="0" applyNumberFormat="1" applyFont="1" applyFill="1" applyBorder="1" applyAlignment="1" applyProtection="1">
      <alignment horizontal="center" vertical="center"/>
      <protection locked="0"/>
    </xf>
    <xf numFmtId="169" fontId="23" fillId="4" borderId="50" xfId="0" applyNumberFormat="1" applyFont="1" applyFill="1" applyBorder="1" applyAlignment="1" applyProtection="1">
      <alignment horizontal="center" vertical="center"/>
      <protection locked="0"/>
    </xf>
    <xf numFmtId="169" fontId="23" fillId="4" borderId="81" xfId="0" applyNumberFormat="1" applyFont="1" applyFill="1" applyBorder="1" applyAlignment="1" applyProtection="1">
      <alignment horizontal="center" vertical="center"/>
      <protection locked="0"/>
    </xf>
    <xf numFmtId="169" fontId="23" fillId="4" borderId="97" xfId="0" applyNumberFormat="1" applyFont="1" applyFill="1" applyBorder="1" applyAlignment="1" applyProtection="1">
      <alignment horizontal="center" vertical="center"/>
      <protection locked="0"/>
    </xf>
    <xf numFmtId="169" fontId="23" fillId="4" borderId="46" xfId="0" applyNumberFormat="1" applyFont="1" applyFill="1" applyBorder="1" applyAlignment="1" applyProtection="1">
      <alignment horizontal="center" vertical="center"/>
      <protection locked="0"/>
    </xf>
    <xf numFmtId="169" fontId="23" fillId="4" borderId="98" xfId="0" applyNumberFormat="1" applyFont="1" applyFill="1" applyBorder="1" applyAlignment="1" applyProtection="1">
      <alignment horizontal="center" vertical="center"/>
      <protection locked="0"/>
    </xf>
    <xf numFmtId="169" fontId="23" fillId="4" borderId="79" xfId="0" applyNumberFormat="1" applyFont="1" applyFill="1" applyBorder="1" applyAlignment="1" applyProtection="1">
      <alignment horizontal="center" vertical="center"/>
      <protection locked="0"/>
    </xf>
    <xf numFmtId="169" fontId="23" fillId="4" borderId="58" xfId="0" applyNumberFormat="1" applyFont="1" applyFill="1" applyBorder="1" applyAlignment="1" applyProtection="1">
      <alignment horizontal="center" vertical="center"/>
      <protection locked="0"/>
    </xf>
    <xf numFmtId="169" fontId="23" fillId="4" borderId="82" xfId="0" applyNumberFormat="1" applyFont="1" applyFill="1" applyBorder="1" applyAlignment="1" applyProtection="1">
      <alignment horizontal="center" vertical="center"/>
      <protection locked="0"/>
    </xf>
    <xf numFmtId="0" fontId="59" fillId="3" borderId="0" xfId="0" applyFont="1" applyFill="1" applyAlignment="1">
      <alignment horizontal="left" vertical="center" wrapText="1"/>
    </xf>
    <xf numFmtId="0" fontId="46" fillId="4" borderId="14" xfId="0" applyFont="1" applyFill="1" applyBorder="1" applyAlignment="1">
      <alignment horizontal="center" vertical="center"/>
    </xf>
    <xf numFmtId="0" fontId="10" fillId="5" borderId="66" xfId="0" applyFont="1" applyFill="1" applyBorder="1" applyAlignment="1">
      <alignment horizontal="center" vertical="center" wrapText="1"/>
    </xf>
    <xf numFmtId="9" fontId="16" fillId="9" borderId="71" xfId="3" applyFont="1" applyFill="1" applyBorder="1" applyAlignment="1" applyProtection="1">
      <alignment horizontal="center" vertical="center"/>
    </xf>
    <xf numFmtId="9" fontId="16" fillId="9" borderId="85" xfId="3" applyFont="1" applyFill="1" applyBorder="1" applyAlignment="1" applyProtection="1">
      <alignment horizontal="center" vertical="center"/>
    </xf>
    <xf numFmtId="44" fontId="14" fillId="4" borderId="49" xfId="0" applyNumberFormat="1" applyFont="1" applyFill="1" applyBorder="1" applyAlignment="1" applyProtection="1">
      <alignment horizontal="center" vertical="center" wrapText="1"/>
      <protection locked="0"/>
    </xf>
    <xf numFmtId="44" fontId="14" fillId="4" borderId="50" xfId="0" applyNumberFormat="1" applyFont="1" applyFill="1" applyBorder="1" applyAlignment="1" applyProtection="1">
      <alignment horizontal="center" vertical="center" wrapText="1"/>
      <protection locked="0"/>
    </xf>
    <xf numFmtId="44" fontId="14" fillId="4" borderId="51" xfId="0" applyNumberFormat="1" applyFont="1" applyFill="1" applyBorder="1" applyAlignment="1" applyProtection="1">
      <alignment horizontal="center" vertical="center" wrapText="1"/>
      <protection locked="0"/>
    </xf>
    <xf numFmtId="44" fontId="14" fillId="4" borderId="57" xfId="0" applyNumberFormat="1" applyFont="1" applyFill="1" applyBorder="1" applyAlignment="1" applyProtection="1">
      <alignment horizontal="center" vertical="center" wrapText="1"/>
      <protection locked="0"/>
    </xf>
    <xf numFmtId="44" fontId="14" fillId="4" borderId="58" xfId="0" applyNumberFormat="1" applyFont="1" applyFill="1" applyBorder="1" applyAlignment="1" applyProtection="1">
      <alignment horizontal="center" vertical="center" wrapText="1"/>
      <protection locked="0"/>
    </xf>
    <xf numFmtId="44" fontId="14" fillId="4" borderId="59" xfId="0" applyNumberFormat="1" applyFont="1" applyFill="1" applyBorder="1" applyAlignment="1" applyProtection="1">
      <alignment horizontal="center" vertical="center" wrapText="1"/>
      <protection locked="0"/>
    </xf>
    <xf numFmtId="0" fontId="20" fillId="5" borderId="80" xfId="0" applyFont="1" applyFill="1" applyBorder="1" applyAlignment="1">
      <alignment horizontal="center" vertical="center" wrapText="1"/>
    </xf>
    <xf numFmtId="44" fontId="14" fillId="4" borderId="81" xfId="0" applyNumberFormat="1" applyFont="1" applyFill="1" applyBorder="1" applyAlignment="1" applyProtection="1">
      <alignment horizontal="center" vertical="center" wrapText="1"/>
      <protection locked="0"/>
    </xf>
    <xf numFmtId="44" fontId="14" fillId="4" borderId="82" xfId="0" applyNumberFormat="1" applyFont="1" applyFill="1" applyBorder="1" applyAlignment="1" applyProtection="1">
      <alignment horizontal="center" vertical="center" wrapText="1"/>
      <protection locked="0"/>
    </xf>
    <xf numFmtId="0" fontId="14" fillId="4" borderId="78" xfId="0" applyFont="1" applyFill="1" applyBorder="1" applyAlignment="1" applyProtection="1">
      <alignment horizontal="center" vertical="center" wrapText="1"/>
      <protection locked="0"/>
    </xf>
    <xf numFmtId="0" fontId="14" fillId="4" borderId="50" xfId="0" applyFont="1" applyFill="1" applyBorder="1" applyAlignment="1" applyProtection="1">
      <alignment horizontal="center" vertical="center" wrapText="1"/>
      <protection locked="0"/>
    </xf>
    <xf numFmtId="0" fontId="14" fillId="4" borderId="51" xfId="0" applyFont="1" applyFill="1" applyBorder="1" applyAlignment="1" applyProtection="1">
      <alignment horizontal="center" vertical="center" wrapText="1"/>
      <protection locked="0"/>
    </xf>
    <xf numFmtId="0" fontId="14" fillId="4" borderId="79" xfId="0" applyFont="1" applyFill="1" applyBorder="1" applyAlignment="1" applyProtection="1">
      <alignment horizontal="center" vertical="center" wrapText="1"/>
      <protection locked="0"/>
    </xf>
    <xf numFmtId="0" fontId="14" fillId="4" borderId="58" xfId="0" applyFont="1" applyFill="1" applyBorder="1" applyAlignment="1" applyProtection="1">
      <alignment horizontal="center" vertical="center" wrapText="1"/>
      <protection locked="0"/>
    </xf>
    <xf numFmtId="0" fontId="14" fillId="4" borderId="59" xfId="0" applyFont="1" applyFill="1" applyBorder="1" applyAlignment="1" applyProtection="1">
      <alignment horizontal="center" vertical="center" wrapText="1"/>
      <protection locked="0"/>
    </xf>
    <xf numFmtId="0" fontId="14" fillId="4" borderId="49" xfId="0" applyFont="1" applyFill="1" applyBorder="1" applyAlignment="1" applyProtection="1">
      <alignment horizontal="center" vertical="center" wrapText="1"/>
      <protection locked="0"/>
    </xf>
    <xf numFmtId="0" fontId="14" fillId="4" borderId="57" xfId="0" applyFont="1" applyFill="1" applyBorder="1" applyAlignment="1" applyProtection="1">
      <alignment horizontal="center" vertical="center" wrapText="1"/>
      <protection locked="0"/>
    </xf>
    <xf numFmtId="0" fontId="15" fillId="0" borderId="0" xfId="0" applyFont="1" applyAlignment="1">
      <alignment horizontal="left" vertical="top" wrapText="1"/>
    </xf>
    <xf numFmtId="0" fontId="46" fillId="3" borderId="14" xfId="0" applyFont="1" applyFill="1" applyBorder="1" applyAlignment="1">
      <alignment horizontal="center" vertical="center" wrapText="1"/>
    </xf>
  </cellXfs>
  <cellStyles count="10">
    <cellStyle name="Lien hypertexte" xfId="7" builtinId="8"/>
    <cellStyle name="Milliers 2" xfId="6" xr:uid="{A0C3D46D-3B11-4BE1-B41F-579C86905EB6}"/>
    <cellStyle name="Milliers 3" xfId="9" xr:uid="{292AB33A-53F8-4F8F-9B4F-15190419A161}"/>
    <cellStyle name="Monétaire" xfId="1" builtinId="4"/>
    <cellStyle name="Monétaire 2" xfId="2" xr:uid="{A59075A7-39A6-4C52-8D58-7FD5DFD4E938}"/>
    <cellStyle name="Normal" xfId="0" builtinId="0"/>
    <cellStyle name="Normal 2" xfId="4" xr:uid="{37DAE172-B2D9-40B7-BAC3-23F3D909CA09}"/>
    <cellStyle name="Normal 3" xfId="8" xr:uid="{9AF4C1CC-9566-417C-B9ED-1C0C9F5A426F}"/>
    <cellStyle name="Pourcentage" xfId="3" builtinId="5"/>
    <cellStyle name="Pourcentage 2" xfId="5" xr:uid="{88426C14-5088-46A0-92FE-88AB6FAAB07D}"/>
  </cellStyles>
  <dxfs count="30">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colors>
    <mruColors>
      <color rgb="FF0047BB"/>
      <color rgb="FF00AEEF"/>
      <color rgb="FF009FDE"/>
      <color rgb="FFD5E9FF"/>
      <color rgb="FFFFFFFF"/>
      <color rgb="FFFF00FF"/>
      <color rgb="FFFF66FF"/>
      <color rgb="FFDAEEF4"/>
      <color rgb="FFBFBFBF"/>
      <color rgb="FF5B7F9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sharedStrings" Target="sharedStrings.xml"/><Relationship Id="rId18" Type="http://schemas.openxmlformats.org/officeDocument/2006/relationships/customXml" Target="../customXml/item3.xml"/><Relationship Id="rId26" Type="http://schemas.openxmlformats.org/officeDocument/2006/relationships/customXml" Target="../customXml/item11.xml"/><Relationship Id="rId3" Type="http://schemas.openxmlformats.org/officeDocument/2006/relationships/worksheet" Target="worksheets/sheet3.xml"/><Relationship Id="rId21" Type="http://schemas.openxmlformats.org/officeDocument/2006/relationships/customXml" Target="../customXml/item6.xml"/><Relationship Id="rId34" Type="http://schemas.openxmlformats.org/officeDocument/2006/relationships/customXml" Target="../customXml/item19.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2.xml"/><Relationship Id="rId25" Type="http://schemas.openxmlformats.org/officeDocument/2006/relationships/customXml" Target="../customXml/item10.xml"/><Relationship Id="rId33" Type="http://schemas.openxmlformats.org/officeDocument/2006/relationships/customXml" Target="../customXml/item18.xml"/><Relationship Id="rId2" Type="http://schemas.openxmlformats.org/officeDocument/2006/relationships/worksheet" Target="worksheets/sheet2.xml"/><Relationship Id="rId16" Type="http://schemas.openxmlformats.org/officeDocument/2006/relationships/customXml" Target="../customXml/item1.xml"/><Relationship Id="rId20" Type="http://schemas.openxmlformats.org/officeDocument/2006/relationships/customXml" Target="../customXml/item5.xml"/><Relationship Id="rId29" Type="http://schemas.openxmlformats.org/officeDocument/2006/relationships/customXml" Target="../customXml/item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onnections" Target="connections.xml"/><Relationship Id="rId24" Type="http://schemas.openxmlformats.org/officeDocument/2006/relationships/customXml" Target="../customXml/item9.xml"/><Relationship Id="rId32" Type="http://schemas.openxmlformats.org/officeDocument/2006/relationships/customXml" Target="../customXml/item17.xml"/><Relationship Id="rId5" Type="http://schemas.openxmlformats.org/officeDocument/2006/relationships/worksheet" Target="worksheets/sheet5.xml"/><Relationship Id="rId15" Type="http://schemas.openxmlformats.org/officeDocument/2006/relationships/calcChain" Target="calcChain.xml"/><Relationship Id="rId23" Type="http://schemas.openxmlformats.org/officeDocument/2006/relationships/customXml" Target="../customXml/item8.xml"/><Relationship Id="rId28" Type="http://schemas.openxmlformats.org/officeDocument/2006/relationships/customXml" Target="../customXml/item13.xml"/><Relationship Id="rId10" Type="http://schemas.openxmlformats.org/officeDocument/2006/relationships/theme" Target="theme/theme1.xml"/><Relationship Id="rId19" Type="http://schemas.openxmlformats.org/officeDocument/2006/relationships/customXml" Target="../customXml/item4.xml"/><Relationship Id="rId31" Type="http://schemas.openxmlformats.org/officeDocument/2006/relationships/customXml" Target="../customXml/item16.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powerPivotData" Target="model/item.data"/><Relationship Id="rId22" Type="http://schemas.openxmlformats.org/officeDocument/2006/relationships/customXml" Target="../customXml/item7.xml"/><Relationship Id="rId27" Type="http://schemas.openxmlformats.org/officeDocument/2006/relationships/customXml" Target="../customXml/item12.xml"/><Relationship Id="rId30" Type="http://schemas.openxmlformats.org/officeDocument/2006/relationships/customXml" Target="../customXml/item15.xml"/><Relationship Id="rId8" Type="http://schemas.openxmlformats.org/officeDocument/2006/relationships/worksheet" Target="worksheets/sheet8.xml"/></Relationships>
</file>

<file path=xl/ctrlProps/ctrlProp1.xml><?xml version="1.0" encoding="utf-8"?>
<formControlPr xmlns="http://schemas.microsoft.com/office/spreadsheetml/2009/9/main" objectType="GBox" noThreeD="1"/>
</file>

<file path=xl/ctrlProps/ctrlProp2.xml><?xml version="1.0" encoding="utf-8"?>
<formControlPr xmlns="http://schemas.microsoft.com/office/spreadsheetml/2009/9/main" objectType="GBox" noThreeD="1"/>
</file>

<file path=xl/ctrlProps/ctrlProp3.xml><?xml version="1.0" encoding="utf-8"?>
<formControlPr xmlns="http://schemas.microsoft.com/office/spreadsheetml/2009/9/main" objectType="GBox" noThreeD="1"/>
</file>

<file path=xl/ctrlProps/ctrlProp4.xml><?xml version="1.0" encoding="utf-8"?>
<formControlPr xmlns="http://schemas.microsoft.com/office/spreadsheetml/2009/9/main" objectType="GBox" noThreeD="1"/>
</file>

<file path=xl/ctrlProps/ctrlProp5.xml><?xml version="1.0" encoding="utf-8"?>
<formControlPr xmlns="http://schemas.microsoft.com/office/spreadsheetml/2009/9/main" objectType="GBox"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GBox" noThreeD="1"/>
</file>

<file path=xl/ctrlProps/ctrlProp8.xml><?xml version="1.0" encoding="utf-8"?>
<formControlPr xmlns="http://schemas.microsoft.com/office/spreadsheetml/2009/9/main" objectType="GBox" noThreeD="1"/>
</file>

<file path=xl/ctrlProps/ctrlProp9.xml><?xml version="1.0" encoding="utf-8"?>
<formControlPr xmlns="http://schemas.microsoft.com/office/spreadsheetml/2009/9/main" objectType="GBox"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GBox" noThreeD="1"/>
</file>

<file path=xl/ctrlProps/ctrlProp12.xml><?xml version="1.0" encoding="utf-8"?>
<formControlPr xmlns="http://schemas.microsoft.com/office/spreadsheetml/2009/9/main" objectType="GBox" noThreeD="1"/>
</file>

<file path=xl/ctrlProps/ctrlProp13.xml><?xml version="1.0" encoding="utf-8"?>
<formControlPr xmlns="http://schemas.microsoft.com/office/spreadsheetml/2009/9/main" objectType="GBox" noThreeD="1"/>
</file>

<file path=xl/ctrlProps/ctrlProp14.xml><?xml version="1.0" encoding="utf-8"?>
<formControlPr xmlns="http://schemas.microsoft.com/office/spreadsheetml/2009/9/main" objectType="GBox"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GBox" noThreeD="1"/>
</file>

<file path=xl/ctrlProps/ctrlProp17.xml><?xml version="1.0" encoding="utf-8"?>
<formControlPr xmlns="http://schemas.microsoft.com/office/spreadsheetml/2009/9/main" objectType="GBox"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GBox" noThreeD="1"/>
</file>

<file path=xl/ctrlProps/ctrlProp20.xml><?xml version="1.0" encoding="utf-8"?>
<formControlPr xmlns="http://schemas.microsoft.com/office/spreadsheetml/2009/9/main" objectType="GBox" noThreeD="1"/>
</file>

<file path=xl/ctrlProps/ctrlProp21.xml><?xml version="1.0" encoding="utf-8"?>
<formControlPr xmlns="http://schemas.microsoft.com/office/spreadsheetml/2009/9/main" objectType="GBox" noThreeD="1"/>
</file>

<file path=xl/ctrlProps/ctrlProp22.xml><?xml version="1.0" encoding="utf-8"?>
<formControlPr xmlns="http://schemas.microsoft.com/office/spreadsheetml/2009/9/main" objectType="GBox" noThreeD="1"/>
</file>

<file path=xl/ctrlProps/ctrlProp23.xml><?xml version="1.0" encoding="utf-8"?>
<formControlPr xmlns="http://schemas.microsoft.com/office/spreadsheetml/2009/9/main" objectType="GBox" noThreeD="1"/>
</file>

<file path=xl/ctrlProps/ctrlProp24.xml><?xml version="1.0" encoding="utf-8"?>
<formControlPr xmlns="http://schemas.microsoft.com/office/spreadsheetml/2009/9/main" objectType="GBox" noThreeD="1"/>
</file>

<file path=xl/ctrlProps/ctrlProp25.xml><?xml version="1.0" encoding="utf-8"?>
<formControlPr xmlns="http://schemas.microsoft.com/office/spreadsheetml/2009/9/main" objectType="GBox" noThreeD="1"/>
</file>

<file path=xl/ctrlProps/ctrlProp26.xml><?xml version="1.0" encoding="utf-8"?>
<formControlPr xmlns="http://schemas.microsoft.com/office/spreadsheetml/2009/9/main" objectType="GBox" noThreeD="1"/>
</file>

<file path=xl/ctrlProps/ctrlProp27.xml><?xml version="1.0" encoding="utf-8"?>
<formControlPr xmlns="http://schemas.microsoft.com/office/spreadsheetml/2009/9/main" objectType="GBox"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GBox" noThreeD="1"/>
</file>

<file path=xl/ctrlProps/ctrlProp30.xml><?xml version="1.0" encoding="utf-8"?>
<formControlPr xmlns="http://schemas.microsoft.com/office/spreadsheetml/2009/9/main" objectType="GBox" noThreeD="1"/>
</file>

<file path=xl/ctrlProps/ctrlProp31.xml><?xml version="1.0" encoding="utf-8"?>
<formControlPr xmlns="http://schemas.microsoft.com/office/spreadsheetml/2009/9/main" objectType="GBox"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GBox" noThreeD="1"/>
</file>

<file path=xl/ctrlProps/ctrlProp34.xml><?xml version="1.0" encoding="utf-8"?>
<formControlPr xmlns="http://schemas.microsoft.com/office/spreadsheetml/2009/9/main" objectType="GBox" noThreeD="1"/>
</file>

<file path=xl/ctrlProps/ctrlProp35.xml><?xml version="1.0" encoding="utf-8"?>
<formControlPr xmlns="http://schemas.microsoft.com/office/spreadsheetml/2009/9/main" objectType="GBox" noThreeD="1"/>
</file>

<file path=xl/ctrlProps/ctrlProp36.xml><?xml version="1.0" encoding="utf-8"?>
<formControlPr xmlns="http://schemas.microsoft.com/office/spreadsheetml/2009/9/main" objectType="GBox"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GBox" noThreeD="1"/>
</file>

<file path=xl/ctrlProps/ctrlProp39.xml><?xml version="1.0" encoding="utf-8"?>
<formControlPr xmlns="http://schemas.microsoft.com/office/spreadsheetml/2009/9/main" objectType="GBox"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GBox" noThreeD="1"/>
</file>

<file path=xl/ctrlProps/ctrlProp42.xml><?xml version="1.0" encoding="utf-8"?>
<formControlPr xmlns="http://schemas.microsoft.com/office/spreadsheetml/2009/9/main" objectType="GBox" noThreeD="1"/>
</file>

<file path=xl/ctrlProps/ctrlProp43.xml><?xml version="1.0" encoding="utf-8"?>
<formControlPr xmlns="http://schemas.microsoft.com/office/spreadsheetml/2009/9/main" objectType="GBox" noThreeD="1"/>
</file>

<file path=xl/ctrlProps/ctrlProp44.xml><?xml version="1.0" encoding="utf-8"?>
<formControlPr xmlns="http://schemas.microsoft.com/office/spreadsheetml/2009/9/main" objectType="GBox" noThreeD="1"/>
</file>

<file path=xl/ctrlProps/ctrlProp45.xml><?xml version="1.0" encoding="utf-8"?>
<formControlPr xmlns="http://schemas.microsoft.com/office/spreadsheetml/2009/9/main" objectType="GBox" noThreeD="1"/>
</file>

<file path=xl/ctrlProps/ctrlProp46.xml><?xml version="1.0" encoding="utf-8"?>
<formControlPr xmlns="http://schemas.microsoft.com/office/spreadsheetml/2009/9/main" objectType="GBox" noThreeD="1"/>
</file>

<file path=xl/ctrlProps/ctrlProp47.xml><?xml version="1.0" encoding="utf-8"?>
<formControlPr xmlns="http://schemas.microsoft.com/office/spreadsheetml/2009/9/main" objectType="GBox" noThreeD="1"/>
</file>

<file path=xl/ctrlProps/ctrlProp48.xml><?xml version="1.0" encoding="utf-8"?>
<formControlPr xmlns="http://schemas.microsoft.com/office/spreadsheetml/2009/9/main" objectType="GBox" noThreeD="1"/>
</file>

<file path=xl/ctrlProps/ctrlProp49.xml><?xml version="1.0" encoding="utf-8"?>
<formControlPr xmlns="http://schemas.microsoft.com/office/spreadsheetml/2009/9/main" objectType="GBox" noThreeD="1"/>
</file>

<file path=xl/ctrlProps/ctrlProp50.xml><?xml version="1.0" encoding="utf-8"?>
<formControlPr xmlns="http://schemas.microsoft.com/office/spreadsheetml/2009/9/main" objectType="GBox" noThreeD="1"/>
</file>

<file path=xl/ctrlProps/ctrlProp51.xml><?xml version="1.0" encoding="utf-8"?>
<formControlPr xmlns="http://schemas.microsoft.com/office/spreadsheetml/2009/9/main" objectType="GBox" noThreeD="1"/>
</file>

<file path=xl/ctrlProps/ctrlProp52.xml><?xml version="1.0" encoding="utf-8"?>
<formControlPr xmlns="http://schemas.microsoft.com/office/spreadsheetml/2009/9/main" objectType="GBox" noThreeD="1"/>
</file>

<file path=xl/ctrlProps/ctrlProp53.xml><?xml version="1.0" encoding="utf-8"?>
<formControlPr xmlns="http://schemas.microsoft.com/office/spreadsheetml/2009/9/main" objectType="GBox" noThreeD="1"/>
</file>

<file path=xl/ctrlProps/ctrlProp54.xml><?xml version="1.0" encoding="utf-8"?>
<formControlPr xmlns="http://schemas.microsoft.com/office/spreadsheetml/2009/9/main" objectType="GBox" noThreeD="1"/>
</file>

<file path=xl/ctrlProps/ctrlProp55.xml><?xml version="1.0" encoding="utf-8"?>
<formControlPr xmlns="http://schemas.microsoft.com/office/spreadsheetml/2009/9/main" objectType="GBox" noThreeD="1"/>
</file>

<file path=xl/ctrlProps/ctrlProp56.xml><?xml version="1.0" encoding="utf-8"?>
<formControlPr xmlns="http://schemas.microsoft.com/office/spreadsheetml/2009/9/main" objectType="GBox" noThreeD="1"/>
</file>

<file path=xl/ctrlProps/ctrlProp57.xml><?xml version="1.0" encoding="utf-8"?>
<formControlPr xmlns="http://schemas.microsoft.com/office/spreadsheetml/2009/9/main" objectType="GBox" noThreeD="1"/>
</file>

<file path=xl/ctrlProps/ctrlProp58.xml><?xml version="1.0" encoding="utf-8"?>
<formControlPr xmlns="http://schemas.microsoft.com/office/spreadsheetml/2009/9/main" objectType="GBox" noThreeD="1"/>
</file>

<file path=xl/ctrlProps/ctrlProp59.xml><?xml version="1.0" encoding="utf-8"?>
<formControlPr xmlns="http://schemas.microsoft.com/office/spreadsheetml/2009/9/main" objectType="GBox" noThreeD="1"/>
</file>

<file path=xl/ctrlProps/ctrlProp60.xml><?xml version="1.0" encoding="utf-8"?>
<formControlPr xmlns="http://schemas.microsoft.com/office/spreadsheetml/2009/9/main" objectType="GBox" noThreeD="1"/>
</file>

<file path=xl/ctrlProps/ctrlProp61.xml><?xml version="1.0" encoding="utf-8"?>
<formControlPr xmlns="http://schemas.microsoft.com/office/spreadsheetml/2009/9/main" objectType="GBox" noThreeD="1"/>
</file>

<file path=xl/ctrlProps/ctrlProp62.xml><?xml version="1.0" encoding="utf-8"?>
<formControlPr xmlns="http://schemas.microsoft.com/office/spreadsheetml/2009/9/main" objectType="GBox" noThreeD="1"/>
</file>

<file path=xl/ctrlProps/ctrlProp63.xml><?xml version="1.0" encoding="utf-8"?>
<formControlPr xmlns="http://schemas.microsoft.com/office/spreadsheetml/2009/9/main" objectType="GBox" noThreeD="1"/>
</file>

<file path=xl/ctrlProps/ctrlProp64.xml><?xml version="1.0" encoding="utf-8"?>
<formControlPr xmlns="http://schemas.microsoft.com/office/spreadsheetml/2009/9/main" objectType="GBox" noThreeD="1"/>
</file>

<file path=xl/ctrlProps/ctrlProp65.xml><?xml version="1.0" encoding="utf-8"?>
<formControlPr xmlns="http://schemas.microsoft.com/office/spreadsheetml/2009/9/main" objectType="GBox" noThreeD="1"/>
</file>

<file path=xl/ctrlProps/ctrlProp66.xml><?xml version="1.0" encoding="utf-8"?>
<formControlPr xmlns="http://schemas.microsoft.com/office/spreadsheetml/2009/9/main" objectType="GBox"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GBox" noThreeD="1"/>
</file>

<file path=xl/ctrlProps/ctrlProp69.xml><?xml version="1.0" encoding="utf-8"?>
<formControlPr xmlns="http://schemas.microsoft.com/office/spreadsheetml/2009/9/main" objectType="GBox" noThreeD="1"/>
</file>

<file path=xl/ctrlProps/ctrlProp70.xml><?xml version="1.0" encoding="utf-8"?>
<formControlPr xmlns="http://schemas.microsoft.com/office/spreadsheetml/2009/9/main" objectType="GBox" noThreeD="1"/>
</file>

<file path=xl/ctrlProps/ctrlProp71.xml><?xml version="1.0" encoding="utf-8"?>
<formControlPr xmlns="http://schemas.microsoft.com/office/spreadsheetml/2009/9/main" objectType="GBox" noThreeD="1"/>
</file>

<file path=xl/ctrlProps/ctrlProp72.xml><?xml version="1.0" encoding="utf-8"?>
<formControlPr xmlns="http://schemas.microsoft.com/office/spreadsheetml/2009/9/main" objectType="GBox" noThreeD="1"/>
</file>

<file path=xl/ctrlProps/ctrlProp73.xml><?xml version="1.0" encoding="utf-8"?>
<formControlPr xmlns="http://schemas.microsoft.com/office/spreadsheetml/2009/9/main" objectType="GBox" noThreeD="1"/>
</file>

<file path=xl/ctrlProps/ctrlProp74.xml><?xml version="1.0" encoding="utf-8"?>
<formControlPr xmlns="http://schemas.microsoft.com/office/spreadsheetml/2009/9/main" objectType="GBox" noThreeD="1"/>
</file>

<file path=xl/ctrlProps/ctrlProp75.xml><?xml version="1.0" encoding="utf-8"?>
<formControlPr xmlns="http://schemas.microsoft.com/office/spreadsheetml/2009/9/main" objectType="GBox" noThreeD="1"/>
</file>

<file path=xl/ctrlProps/ctrlProp76.xml><?xml version="1.0" encoding="utf-8"?>
<formControlPr xmlns="http://schemas.microsoft.com/office/spreadsheetml/2009/9/main" objectType="GBox" noThreeD="1"/>
</file>

<file path=xl/ctrlProps/ctrlProp77.xml><?xml version="1.0" encoding="utf-8"?>
<formControlPr xmlns="http://schemas.microsoft.com/office/spreadsheetml/2009/9/main" objectType="GBox" noThreeD="1"/>
</file>

<file path=xl/ctrlProps/ctrlProp78.xml><?xml version="1.0" encoding="utf-8"?>
<formControlPr xmlns="http://schemas.microsoft.com/office/spreadsheetml/2009/9/main" objectType="GBox" noThreeD="1"/>
</file>

<file path=xl/ctrlProps/ctrlProp79.xml><?xml version="1.0" encoding="utf-8"?>
<formControlPr xmlns="http://schemas.microsoft.com/office/spreadsheetml/2009/9/main" objectType="GBox" noThreeD="1"/>
</file>

<file path=xl/ctrlProps/ctrlProp80.xml><?xml version="1.0" encoding="utf-8"?>
<formControlPr xmlns="http://schemas.microsoft.com/office/spreadsheetml/2009/9/main" objectType="GBox" noThreeD="1"/>
</file>

<file path=xl/ctrlProps/ctrlProp81.xml><?xml version="1.0" encoding="utf-8"?>
<formControlPr xmlns="http://schemas.microsoft.com/office/spreadsheetml/2009/9/main" objectType="GBox" noThreeD="1"/>
</file>

<file path=xl/ctrlProps/ctrlProp82.xml><?xml version="1.0" encoding="utf-8"?>
<formControlPr xmlns="http://schemas.microsoft.com/office/spreadsheetml/2009/9/main" objectType="GBox" noThreeD="1"/>
</file>

<file path=xl/ctrlProps/ctrlProp83.xml><?xml version="1.0" encoding="utf-8"?>
<formControlPr xmlns="http://schemas.microsoft.com/office/spreadsheetml/2009/9/main" objectType="GBox" noThreeD="1"/>
</file>

<file path=xl/ctrlProps/ctrlProp84.xml><?xml version="1.0" encoding="utf-8"?>
<formControlPr xmlns="http://schemas.microsoft.com/office/spreadsheetml/2009/9/main" objectType="GBox" noThreeD="1"/>
</file>

<file path=xl/ctrlProps/ctrlProp85.xml><?xml version="1.0" encoding="utf-8"?>
<formControlPr xmlns="http://schemas.microsoft.com/office/spreadsheetml/2009/9/main" objectType="GBox" noThreeD="1"/>
</file>

<file path=xl/ctrlProps/ctrlProp86.xml><?xml version="1.0" encoding="utf-8"?>
<formControlPr xmlns="http://schemas.microsoft.com/office/spreadsheetml/2009/9/main" objectType="GBox" noThreeD="1"/>
</file>

<file path=xl/ctrlProps/ctrlProp87.xml><?xml version="1.0" encoding="utf-8"?>
<formControlPr xmlns="http://schemas.microsoft.com/office/spreadsheetml/2009/9/main" objectType="GBox" noThreeD="1"/>
</file>

<file path=xl/ctrlProps/ctrlProp88.xml><?xml version="1.0" encoding="utf-8"?>
<formControlPr xmlns="http://schemas.microsoft.com/office/spreadsheetml/2009/9/main" objectType="GBox" noThreeD="1"/>
</file>

<file path=xl/ctrlProps/ctrlProp89.xml><?xml version="1.0" encoding="utf-8"?>
<formControlPr xmlns="http://schemas.microsoft.com/office/spreadsheetml/2009/9/main" objectType="GBox" noThreeD="1"/>
</file>

<file path=xl/ctrlProps/ctrlProp90.xml><?xml version="1.0" encoding="utf-8"?>
<formControlPr xmlns="http://schemas.microsoft.com/office/spreadsheetml/2009/9/main" objectType="GBox" noThreeD="1"/>
</file>

<file path=xl/ctrlProps/ctrlProp91.xml><?xml version="1.0" encoding="utf-8"?>
<formControlPr xmlns="http://schemas.microsoft.com/office/spreadsheetml/2009/9/main" objectType="GBox" noThreeD="1"/>
</file>

<file path=xl/ctrlProps/ctrlProp92.xml><?xml version="1.0" encoding="utf-8"?>
<formControlPr xmlns="http://schemas.microsoft.com/office/spreadsheetml/2009/9/main" objectType="GBox" noThreeD="1"/>
</file>

<file path=xl/ctrlProps/ctrlProp93.xml><?xml version="1.0" encoding="utf-8"?>
<formControlPr xmlns="http://schemas.microsoft.com/office/spreadsheetml/2009/9/main" objectType="GBox" noThreeD="1"/>
</file>

<file path=xl/ctrlProps/ctrlProp94.xml><?xml version="1.0" encoding="utf-8"?>
<formControlPr xmlns="http://schemas.microsoft.com/office/spreadsheetml/2009/9/main" objectType="GBox" noThreeD="1"/>
</file>

<file path=xl/ctrlProps/ctrlProp95.xml><?xml version="1.0" encoding="utf-8"?>
<formControlPr xmlns="http://schemas.microsoft.com/office/spreadsheetml/2009/9/main" objectType="GBox" noThreeD="1"/>
</file>

<file path=xl/ctrlProps/ctrlProp96.xml><?xml version="1.0" encoding="utf-8"?>
<formControlPr xmlns="http://schemas.microsoft.com/office/spreadsheetml/2009/9/main" objectType="GBox" noThreeD="1"/>
</file>

<file path=xl/ctrlProps/ctrlProp97.xml><?xml version="1.0" encoding="utf-8"?>
<formControlPr xmlns="http://schemas.microsoft.com/office/spreadsheetml/2009/9/main" objectType="GBox" noThreeD="1"/>
</file>

<file path=xl/ctrlProps/ctrlProp98.xml><?xml version="1.0" encoding="utf-8"?>
<formControlPr xmlns="http://schemas.microsoft.com/office/spreadsheetml/2009/9/main" objectType="GBox" noThreeD="1"/>
</file>

<file path=xl/ctrlProps/ctrlProp99.xml><?xml version="1.0" encoding="utf-8"?>
<formControlPr xmlns="http://schemas.microsoft.com/office/spreadsheetml/2009/9/main" objectType="GBox" noThreeD="1"/>
</file>

<file path=xl/ctrlProps/ctrlProp100.xml><?xml version="1.0" encoding="utf-8"?>
<formControlPr xmlns="http://schemas.microsoft.com/office/spreadsheetml/2009/9/main" objectType="GBox" noThreeD="1"/>
</file>

<file path=xl/ctrlProps/ctrlProp101.xml><?xml version="1.0" encoding="utf-8"?>
<formControlPr xmlns="http://schemas.microsoft.com/office/spreadsheetml/2009/9/main" objectType="GBox" noThreeD="1"/>
</file>

<file path=xl/ctrlProps/ctrlProp102.xml><?xml version="1.0" encoding="utf-8"?>
<formControlPr xmlns="http://schemas.microsoft.com/office/spreadsheetml/2009/9/main" objectType="GBox" noThreeD="1"/>
</file>

<file path=xl/ctrlProps/ctrlProp103.xml><?xml version="1.0" encoding="utf-8"?>
<formControlPr xmlns="http://schemas.microsoft.com/office/spreadsheetml/2009/9/main" objectType="GBox" noThreeD="1"/>
</file>

<file path=xl/ctrlProps/ctrlProp104.xml><?xml version="1.0" encoding="utf-8"?>
<formControlPr xmlns="http://schemas.microsoft.com/office/spreadsheetml/2009/9/main" objectType="GBox" noThreeD="1"/>
</file>

<file path=xl/ctrlProps/ctrlProp105.xml><?xml version="1.0" encoding="utf-8"?>
<formControlPr xmlns="http://schemas.microsoft.com/office/spreadsheetml/2009/9/main" objectType="GBox" noThreeD="1"/>
</file>

<file path=xl/ctrlProps/ctrlProp106.xml><?xml version="1.0" encoding="utf-8"?>
<formControlPr xmlns="http://schemas.microsoft.com/office/spreadsheetml/2009/9/main" objectType="GBox" noThreeD="1"/>
</file>

<file path=xl/ctrlProps/ctrlProp107.xml><?xml version="1.0" encoding="utf-8"?>
<formControlPr xmlns="http://schemas.microsoft.com/office/spreadsheetml/2009/9/main" objectType="GBox" noThreeD="1"/>
</file>

<file path=xl/ctrlProps/ctrlProp108.xml><?xml version="1.0" encoding="utf-8"?>
<formControlPr xmlns="http://schemas.microsoft.com/office/spreadsheetml/2009/9/main" objectType="GBox" noThreeD="1"/>
</file>

<file path=xl/ctrlProps/ctrlProp109.xml><?xml version="1.0" encoding="utf-8"?>
<formControlPr xmlns="http://schemas.microsoft.com/office/spreadsheetml/2009/9/main" objectType="GBox" noThreeD="1"/>
</file>

<file path=xl/ctrlProps/ctrlProp110.xml><?xml version="1.0" encoding="utf-8"?>
<formControlPr xmlns="http://schemas.microsoft.com/office/spreadsheetml/2009/9/main" objectType="GBox" noThreeD="1"/>
</file>

<file path=xl/ctrlProps/ctrlProp111.xml><?xml version="1.0" encoding="utf-8"?>
<formControlPr xmlns="http://schemas.microsoft.com/office/spreadsheetml/2009/9/main" objectType="GBox" noThreeD="1"/>
</file>

<file path=xl/ctrlProps/ctrlProp112.xml><?xml version="1.0" encoding="utf-8"?>
<formControlPr xmlns="http://schemas.microsoft.com/office/spreadsheetml/2009/9/main" objectType="GBox" noThreeD="1"/>
</file>

<file path=xl/ctrlProps/ctrlProp113.xml><?xml version="1.0" encoding="utf-8"?>
<formControlPr xmlns="http://schemas.microsoft.com/office/spreadsheetml/2009/9/main" objectType="GBox" noThreeD="1"/>
</file>

<file path=xl/ctrlProps/ctrlProp114.xml><?xml version="1.0" encoding="utf-8"?>
<formControlPr xmlns="http://schemas.microsoft.com/office/spreadsheetml/2009/9/main" objectType="GBox" noThreeD="1"/>
</file>

<file path=xl/ctrlProps/ctrlProp115.xml><?xml version="1.0" encoding="utf-8"?>
<formControlPr xmlns="http://schemas.microsoft.com/office/spreadsheetml/2009/9/main" objectType="GBox" noThreeD="1"/>
</file>

<file path=xl/ctrlProps/ctrlProp116.xml><?xml version="1.0" encoding="utf-8"?>
<formControlPr xmlns="http://schemas.microsoft.com/office/spreadsheetml/2009/9/main" objectType="GBox" noThreeD="1"/>
</file>

<file path=xl/ctrlProps/ctrlProp117.xml><?xml version="1.0" encoding="utf-8"?>
<formControlPr xmlns="http://schemas.microsoft.com/office/spreadsheetml/2009/9/main" objectType="GBox" noThreeD="1"/>
</file>

<file path=xl/ctrlProps/ctrlProp118.xml><?xml version="1.0" encoding="utf-8"?>
<formControlPr xmlns="http://schemas.microsoft.com/office/spreadsheetml/2009/9/main" objectType="GBox" noThreeD="1"/>
</file>

<file path=xl/ctrlProps/ctrlProp119.xml><?xml version="1.0" encoding="utf-8"?>
<formControlPr xmlns="http://schemas.microsoft.com/office/spreadsheetml/2009/9/main" objectType="GBox" noThreeD="1"/>
</file>

<file path=xl/ctrlProps/ctrlProp120.xml><?xml version="1.0" encoding="utf-8"?>
<formControlPr xmlns="http://schemas.microsoft.com/office/spreadsheetml/2009/9/main" objectType="GBox" noThreeD="1"/>
</file>

<file path=xl/ctrlProps/ctrlProp121.xml><?xml version="1.0" encoding="utf-8"?>
<formControlPr xmlns="http://schemas.microsoft.com/office/spreadsheetml/2009/9/main" objectType="GBox" noThreeD="1"/>
</file>

<file path=xl/ctrlProps/ctrlProp122.xml><?xml version="1.0" encoding="utf-8"?>
<formControlPr xmlns="http://schemas.microsoft.com/office/spreadsheetml/2009/9/main" objectType="GBox" noThreeD="1"/>
</file>

<file path=xl/ctrlProps/ctrlProp123.xml><?xml version="1.0" encoding="utf-8"?>
<formControlPr xmlns="http://schemas.microsoft.com/office/spreadsheetml/2009/9/main" objectType="GBox" noThreeD="1"/>
</file>

<file path=xl/ctrlProps/ctrlProp124.xml><?xml version="1.0" encoding="utf-8"?>
<formControlPr xmlns="http://schemas.microsoft.com/office/spreadsheetml/2009/9/main" objectType="GBox" noThreeD="1"/>
</file>

<file path=xl/ctrlProps/ctrlProp125.xml><?xml version="1.0" encoding="utf-8"?>
<formControlPr xmlns="http://schemas.microsoft.com/office/spreadsheetml/2009/9/main" objectType="GBox" noThreeD="1"/>
</file>

<file path=xl/ctrlProps/ctrlProp126.xml><?xml version="1.0" encoding="utf-8"?>
<formControlPr xmlns="http://schemas.microsoft.com/office/spreadsheetml/2009/9/main" objectType="GBox" noThreeD="1"/>
</file>

<file path=xl/ctrlProps/ctrlProp127.xml><?xml version="1.0" encoding="utf-8"?>
<formControlPr xmlns="http://schemas.microsoft.com/office/spreadsheetml/2009/9/main" objectType="GBox" noThreeD="1"/>
</file>

<file path=xl/ctrlProps/ctrlProp128.xml><?xml version="1.0" encoding="utf-8"?>
<formControlPr xmlns="http://schemas.microsoft.com/office/spreadsheetml/2009/9/main" objectType="GBox" noThreeD="1"/>
</file>

<file path=xl/ctrlProps/ctrlProp129.xml><?xml version="1.0" encoding="utf-8"?>
<formControlPr xmlns="http://schemas.microsoft.com/office/spreadsheetml/2009/9/main" objectType="GBox" noThreeD="1"/>
</file>

<file path=xl/ctrlProps/ctrlProp130.xml><?xml version="1.0" encoding="utf-8"?>
<formControlPr xmlns="http://schemas.microsoft.com/office/spreadsheetml/2009/9/main" objectType="GBox" noThreeD="1"/>
</file>

<file path=xl/ctrlProps/ctrlProp131.xml><?xml version="1.0" encoding="utf-8"?>
<formControlPr xmlns="http://schemas.microsoft.com/office/spreadsheetml/2009/9/main" objectType="GBox" noThreeD="1"/>
</file>

<file path=xl/ctrlProps/ctrlProp132.xml><?xml version="1.0" encoding="utf-8"?>
<formControlPr xmlns="http://schemas.microsoft.com/office/spreadsheetml/2009/9/main" objectType="GBox" noThreeD="1"/>
</file>

<file path=xl/ctrlProps/ctrlProp133.xml><?xml version="1.0" encoding="utf-8"?>
<formControlPr xmlns="http://schemas.microsoft.com/office/spreadsheetml/2009/9/main" objectType="GBox" noThreeD="1"/>
</file>

<file path=xl/ctrlProps/ctrlProp134.xml><?xml version="1.0" encoding="utf-8"?>
<formControlPr xmlns="http://schemas.microsoft.com/office/spreadsheetml/2009/9/main" objectType="GBox" noThreeD="1"/>
</file>

<file path=xl/ctrlProps/ctrlProp135.xml><?xml version="1.0" encoding="utf-8"?>
<formControlPr xmlns="http://schemas.microsoft.com/office/spreadsheetml/2009/9/main" objectType="GBox" noThreeD="1"/>
</file>

<file path=xl/ctrlProps/ctrlProp136.xml><?xml version="1.0" encoding="utf-8"?>
<formControlPr xmlns="http://schemas.microsoft.com/office/spreadsheetml/2009/9/main" objectType="GBox" noThreeD="1"/>
</file>

<file path=xl/ctrlProps/ctrlProp137.xml><?xml version="1.0" encoding="utf-8"?>
<formControlPr xmlns="http://schemas.microsoft.com/office/spreadsheetml/2009/9/main" objectType="GBox" noThreeD="1"/>
</file>

<file path=xl/ctrlProps/ctrlProp138.xml><?xml version="1.0" encoding="utf-8"?>
<formControlPr xmlns="http://schemas.microsoft.com/office/spreadsheetml/2009/9/main" objectType="GBox" noThreeD="1"/>
</file>

<file path=xl/ctrlProps/ctrlProp139.xml><?xml version="1.0" encoding="utf-8"?>
<formControlPr xmlns="http://schemas.microsoft.com/office/spreadsheetml/2009/9/main" objectType="GBox" noThreeD="1"/>
</file>

<file path=xl/ctrlProps/ctrlProp140.xml><?xml version="1.0" encoding="utf-8"?>
<formControlPr xmlns="http://schemas.microsoft.com/office/spreadsheetml/2009/9/main" objectType="GBox" noThreeD="1"/>
</file>

<file path=xl/ctrlProps/ctrlProp141.xml><?xml version="1.0" encoding="utf-8"?>
<formControlPr xmlns="http://schemas.microsoft.com/office/spreadsheetml/2009/9/main" objectType="GBox" noThreeD="1"/>
</file>

<file path=xl/ctrlProps/ctrlProp142.xml><?xml version="1.0" encoding="utf-8"?>
<formControlPr xmlns="http://schemas.microsoft.com/office/spreadsheetml/2009/9/main" objectType="GBox" noThreeD="1"/>
</file>

<file path=xl/ctrlProps/ctrlProp143.xml><?xml version="1.0" encoding="utf-8"?>
<formControlPr xmlns="http://schemas.microsoft.com/office/spreadsheetml/2009/9/main" objectType="GBox" noThreeD="1"/>
</file>

<file path=xl/ctrlProps/ctrlProp144.xml><?xml version="1.0" encoding="utf-8"?>
<formControlPr xmlns="http://schemas.microsoft.com/office/spreadsheetml/2009/9/main" objectType="GBox" noThreeD="1"/>
</file>

<file path=xl/ctrlProps/ctrlProp145.xml><?xml version="1.0" encoding="utf-8"?>
<formControlPr xmlns="http://schemas.microsoft.com/office/spreadsheetml/2009/9/main" objectType="GBox" noThreeD="1"/>
</file>

<file path=xl/ctrlProps/ctrlProp146.xml><?xml version="1.0" encoding="utf-8"?>
<formControlPr xmlns="http://schemas.microsoft.com/office/spreadsheetml/2009/9/main" objectType="GBox" noThreeD="1"/>
</file>

<file path=xl/ctrlProps/ctrlProp147.xml><?xml version="1.0" encoding="utf-8"?>
<formControlPr xmlns="http://schemas.microsoft.com/office/spreadsheetml/2009/9/main" objectType="GBox" noThreeD="1"/>
</file>

<file path=xl/ctrlProps/ctrlProp148.xml><?xml version="1.0" encoding="utf-8"?>
<formControlPr xmlns="http://schemas.microsoft.com/office/spreadsheetml/2009/9/main" objectType="GBox" noThreeD="1"/>
</file>

<file path=xl/ctrlProps/ctrlProp149.xml><?xml version="1.0" encoding="utf-8"?>
<formControlPr xmlns="http://schemas.microsoft.com/office/spreadsheetml/2009/9/main" objectType="GBox" noThreeD="1"/>
</file>

<file path=xl/ctrlProps/ctrlProp150.xml><?xml version="1.0" encoding="utf-8"?>
<formControlPr xmlns="http://schemas.microsoft.com/office/spreadsheetml/2009/9/main" objectType="GBox" noThreeD="1"/>
</file>

<file path=xl/ctrlProps/ctrlProp151.xml><?xml version="1.0" encoding="utf-8"?>
<formControlPr xmlns="http://schemas.microsoft.com/office/spreadsheetml/2009/9/main" objectType="GBox" noThreeD="1"/>
</file>

<file path=xl/ctrlProps/ctrlProp152.xml><?xml version="1.0" encoding="utf-8"?>
<formControlPr xmlns="http://schemas.microsoft.com/office/spreadsheetml/2009/9/main" objectType="GBox" noThreeD="1"/>
</file>

<file path=xl/ctrlProps/ctrlProp153.xml><?xml version="1.0" encoding="utf-8"?>
<formControlPr xmlns="http://schemas.microsoft.com/office/spreadsheetml/2009/9/main" objectType="GBox" noThreeD="1"/>
</file>

<file path=xl/ctrlProps/ctrlProp154.xml><?xml version="1.0" encoding="utf-8"?>
<formControlPr xmlns="http://schemas.microsoft.com/office/spreadsheetml/2009/9/main" objectType="GBox" noThreeD="1"/>
</file>

<file path=xl/ctrlProps/ctrlProp155.xml><?xml version="1.0" encoding="utf-8"?>
<formControlPr xmlns="http://schemas.microsoft.com/office/spreadsheetml/2009/9/main" objectType="GBox" noThreeD="1"/>
</file>

<file path=xl/ctrlProps/ctrlProp156.xml><?xml version="1.0" encoding="utf-8"?>
<formControlPr xmlns="http://schemas.microsoft.com/office/spreadsheetml/2009/9/main" objectType="GBox" noThreeD="1"/>
</file>

<file path=xl/ctrlProps/ctrlProp157.xml><?xml version="1.0" encoding="utf-8"?>
<formControlPr xmlns="http://schemas.microsoft.com/office/spreadsheetml/2009/9/main" objectType="GBox" noThreeD="1"/>
</file>

<file path=xl/ctrlProps/ctrlProp158.xml><?xml version="1.0" encoding="utf-8"?>
<formControlPr xmlns="http://schemas.microsoft.com/office/spreadsheetml/2009/9/main" objectType="GBox" noThreeD="1"/>
</file>

<file path=xl/ctrlProps/ctrlProp159.xml><?xml version="1.0" encoding="utf-8"?>
<formControlPr xmlns="http://schemas.microsoft.com/office/spreadsheetml/2009/9/main" objectType="GBox" noThreeD="1"/>
</file>

<file path=xl/ctrlProps/ctrlProp160.xml><?xml version="1.0" encoding="utf-8"?>
<formControlPr xmlns="http://schemas.microsoft.com/office/spreadsheetml/2009/9/main" objectType="GBox" noThreeD="1"/>
</file>

<file path=xl/ctrlProps/ctrlProp161.xml><?xml version="1.0" encoding="utf-8"?>
<formControlPr xmlns="http://schemas.microsoft.com/office/spreadsheetml/2009/9/main" objectType="GBox" noThreeD="1"/>
</file>

<file path=xl/ctrlProps/ctrlProp162.xml><?xml version="1.0" encoding="utf-8"?>
<formControlPr xmlns="http://schemas.microsoft.com/office/spreadsheetml/2009/9/main" objectType="GBox" noThreeD="1"/>
</file>

<file path=xl/ctrlProps/ctrlProp163.xml><?xml version="1.0" encoding="utf-8"?>
<formControlPr xmlns="http://schemas.microsoft.com/office/spreadsheetml/2009/9/main" objectType="GBox" noThreeD="1"/>
</file>

<file path=xl/ctrlProps/ctrlProp164.xml><?xml version="1.0" encoding="utf-8"?>
<formControlPr xmlns="http://schemas.microsoft.com/office/spreadsheetml/2009/9/main" objectType="GBox" noThreeD="1"/>
</file>

<file path=xl/ctrlProps/ctrlProp165.xml><?xml version="1.0" encoding="utf-8"?>
<formControlPr xmlns="http://schemas.microsoft.com/office/spreadsheetml/2009/9/main" objectType="GBox" noThreeD="1"/>
</file>

<file path=xl/ctrlProps/ctrlProp166.xml><?xml version="1.0" encoding="utf-8"?>
<formControlPr xmlns="http://schemas.microsoft.com/office/spreadsheetml/2009/9/main" objectType="GBox" noThreeD="1"/>
</file>

<file path=xl/ctrlProps/ctrlProp167.xml><?xml version="1.0" encoding="utf-8"?>
<formControlPr xmlns="http://schemas.microsoft.com/office/spreadsheetml/2009/9/main" objectType="GBox" noThreeD="1"/>
</file>

<file path=xl/ctrlProps/ctrlProp168.xml><?xml version="1.0" encoding="utf-8"?>
<formControlPr xmlns="http://schemas.microsoft.com/office/spreadsheetml/2009/9/main" objectType="GBox" noThreeD="1"/>
</file>

<file path=xl/ctrlProps/ctrlProp169.xml><?xml version="1.0" encoding="utf-8"?>
<formControlPr xmlns="http://schemas.microsoft.com/office/spreadsheetml/2009/9/main" objectType="GBox" noThreeD="1"/>
</file>

<file path=xl/ctrlProps/ctrlProp170.xml><?xml version="1.0" encoding="utf-8"?>
<formControlPr xmlns="http://schemas.microsoft.com/office/spreadsheetml/2009/9/main" objectType="GBox" noThreeD="1"/>
</file>

<file path=xl/ctrlProps/ctrlProp171.xml><?xml version="1.0" encoding="utf-8"?>
<formControlPr xmlns="http://schemas.microsoft.com/office/spreadsheetml/2009/9/main" objectType="GBox" noThreeD="1"/>
</file>

<file path=xl/ctrlProps/ctrlProp172.xml><?xml version="1.0" encoding="utf-8"?>
<formControlPr xmlns="http://schemas.microsoft.com/office/spreadsheetml/2009/9/main" objectType="GBox" noThreeD="1"/>
</file>

<file path=xl/ctrlProps/ctrlProp173.xml><?xml version="1.0" encoding="utf-8"?>
<formControlPr xmlns="http://schemas.microsoft.com/office/spreadsheetml/2009/9/main" objectType="GBox" noThreeD="1"/>
</file>

<file path=xl/ctrlProps/ctrlProp174.xml><?xml version="1.0" encoding="utf-8"?>
<formControlPr xmlns="http://schemas.microsoft.com/office/spreadsheetml/2009/9/main" objectType="GBox" noThreeD="1"/>
</file>

<file path=xl/ctrlProps/ctrlProp175.xml><?xml version="1.0" encoding="utf-8"?>
<formControlPr xmlns="http://schemas.microsoft.com/office/spreadsheetml/2009/9/main" objectType="GBox" noThreeD="1"/>
</file>

<file path=xl/ctrlProps/ctrlProp176.xml><?xml version="1.0" encoding="utf-8"?>
<formControlPr xmlns="http://schemas.microsoft.com/office/spreadsheetml/2009/9/main" objectType="GBox" noThreeD="1"/>
</file>

<file path=xl/ctrlProps/ctrlProp177.xml><?xml version="1.0" encoding="utf-8"?>
<formControlPr xmlns="http://schemas.microsoft.com/office/spreadsheetml/2009/9/main" objectType="GBox" noThreeD="1"/>
</file>

<file path=xl/ctrlProps/ctrlProp178.xml><?xml version="1.0" encoding="utf-8"?>
<formControlPr xmlns="http://schemas.microsoft.com/office/spreadsheetml/2009/9/main" objectType="GBox" noThreeD="1"/>
</file>

<file path=xl/ctrlProps/ctrlProp179.xml><?xml version="1.0" encoding="utf-8"?>
<formControlPr xmlns="http://schemas.microsoft.com/office/spreadsheetml/2009/9/main" objectType="GBox" noThreeD="1"/>
</file>

<file path=xl/ctrlProps/ctrlProp180.xml><?xml version="1.0" encoding="utf-8"?>
<formControlPr xmlns="http://schemas.microsoft.com/office/spreadsheetml/2009/9/main" objectType="GBox" noThreeD="1"/>
</file>

<file path=xl/ctrlProps/ctrlProp181.xml><?xml version="1.0" encoding="utf-8"?>
<formControlPr xmlns="http://schemas.microsoft.com/office/spreadsheetml/2009/9/main" objectType="GBox" noThreeD="1"/>
</file>

<file path=xl/ctrlProps/ctrlProp182.xml><?xml version="1.0" encoding="utf-8"?>
<formControlPr xmlns="http://schemas.microsoft.com/office/spreadsheetml/2009/9/main" objectType="GBox" noThreeD="1"/>
</file>

<file path=xl/ctrlProps/ctrlProp183.xml><?xml version="1.0" encoding="utf-8"?>
<formControlPr xmlns="http://schemas.microsoft.com/office/spreadsheetml/2009/9/main" objectType="GBox" noThreeD="1"/>
</file>

<file path=xl/ctrlProps/ctrlProp184.xml><?xml version="1.0" encoding="utf-8"?>
<formControlPr xmlns="http://schemas.microsoft.com/office/spreadsheetml/2009/9/main" objectType="GBox" noThreeD="1"/>
</file>

<file path=xl/ctrlProps/ctrlProp185.xml><?xml version="1.0" encoding="utf-8"?>
<formControlPr xmlns="http://schemas.microsoft.com/office/spreadsheetml/2009/9/main" objectType="GBox" noThreeD="1"/>
</file>

<file path=xl/ctrlProps/ctrlProp186.xml><?xml version="1.0" encoding="utf-8"?>
<formControlPr xmlns="http://schemas.microsoft.com/office/spreadsheetml/2009/9/main" objectType="GBox" noThreeD="1"/>
</file>

<file path=xl/ctrlProps/ctrlProp187.xml><?xml version="1.0" encoding="utf-8"?>
<formControlPr xmlns="http://schemas.microsoft.com/office/spreadsheetml/2009/9/main" objectType="GBox" noThreeD="1"/>
</file>

<file path=xl/ctrlProps/ctrlProp188.xml><?xml version="1.0" encoding="utf-8"?>
<formControlPr xmlns="http://schemas.microsoft.com/office/spreadsheetml/2009/9/main" objectType="GBox" noThreeD="1"/>
</file>

<file path=xl/ctrlProps/ctrlProp189.xml><?xml version="1.0" encoding="utf-8"?>
<formControlPr xmlns="http://schemas.microsoft.com/office/spreadsheetml/2009/9/main" objectType="GBox" noThreeD="1"/>
</file>

<file path=xl/ctrlProps/ctrlProp190.xml><?xml version="1.0" encoding="utf-8"?>
<formControlPr xmlns="http://schemas.microsoft.com/office/spreadsheetml/2009/9/main" objectType="GBox" noThreeD="1"/>
</file>

<file path=xl/ctrlProps/ctrlProp191.xml><?xml version="1.0" encoding="utf-8"?>
<formControlPr xmlns="http://schemas.microsoft.com/office/spreadsheetml/2009/9/main" objectType="GBox" noThreeD="1"/>
</file>

<file path=xl/ctrlProps/ctrlProp192.xml><?xml version="1.0" encoding="utf-8"?>
<formControlPr xmlns="http://schemas.microsoft.com/office/spreadsheetml/2009/9/main" objectType="GBox" noThreeD="1"/>
</file>

<file path=xl/ctrlProps/ctrlProp193.xml><?xml version="1.0" encoding="utf-8"?>
<formControlPr xmlns="http://schemas.microsoft.com/office/spreadsheetml/2009/9/main" objectType="GBox" noThreeD="1"/>
</file>

<file path=xl/ctrlProps/ctrlProp194.xml><?xml version="1.0" encoding="utf-8"?>
<formControlPr xmlns="http://schemas.microsoft.com/office/spreadsheetml/2009/9/main" objectType="GBox" noThreeD="1"/>
</file>

<file path=xl/ctrlProps/ctrlProp195.xml><?xml version="1.0" encoding="utf-8"?>
<formControlPr xmlns="http://schemas.microsoft.com/office/spreadsheetml/2009/9/main" objectType="GBox" noThreeD="1"/>
</file>

<file path=xl/ctrlProps/ctrlProp196.xml><?xml version="1.0" encoding="utf-8"?>
<formControlPr xmlns="http://schemas.microsoft.com/office/spreadsheetml/2009/9/main" objectType="GBox" noThreeD="1"/>
</file>

<file path=xl/ctrlProps/ctrlProp197.xml><?xml version="1.0" encoding="utf-8"?>
<formControlPr xmlns="http://schemas.microsoft.com/office/spreadsheetml/2009/9/main" objectType="GBox" noThreeD="1"/>
</file>

<file path=xl/ctrlProps/ctrlProp198.xml><?xml version="1.0" encoding="utf-8"?>
<formControlPr xmlns="http://schemas.microsoft.com/office/spreadsheetml/2009/9/main" objectType="GBox" noThreeD="1"/>
</file>

<file path=xl/ctrlProps/ctrlProp199.xml><?xml version="1.0" encoding="utf-8"?>
<formControlPr xmlns="http://schemas.microsoft.com/office/spreadsheetml/2009/9/main" objectType="GBox" noThreeD="1"/>
</file>

<file path=xl/ctrlProps/ctrlProp200.xml><?xml version="1.0" encoding="utf-8"?>
<formControlPr xmlns="http://schemas.microsoft.com/office/spreadsheetml/2009/9/main" objectType="GBox" noThreeD="1"/>
</file>

<file path=xl/ctrlProps/ctrlProp201.xml><?xml version="1.0" encoding="utf-8"?>
<formControlPr xmlns="http://schemas.microsoft.com/office/spreadsheetml/2009/9/main" objectType="GBox" noThreeD="1"/>
</file>

<file path=xl/ctrlProps/ctrlProp202.xml><?xml version="1.0" encoding="utf-8"?>
<formControlPr xmlns="http://schemas.microsoft.com/office/spreadsheetml/2009/9/main" objectType="GBox" noThreeD="1"/>
</file>

<file path=xl/ctrlProps/ctrlProp203.xml><?xml version="1.0" encoding="utf-8"?>
<formControlPr xmlns="http://schemas.microsoft.com/office/spreadsheetml/2009/9/main" objectType="GBox" noThreeD="1"/>
</file>

<file path=xl/ctrlProps/ctrlProp204.xml><?xml version="1.0" encoding="utf-8"?>
<formControlPr xmlns="http://schemas.microsoft.com/office/spreadsheetml/2009/9/main" objectType="GBox" noThreeD="1"/>
</file>

<file path=xl/ctrlProps/ctrlProp205.xml><?xml version="1.0" encoding="utf-8"?>
<formControlPr xmlns="http://schemas.microsoft.com/office/spreadsheetml/2009/9/main" objectType="GBox" noThreeD="1"/>
</file>

<file path=xl/ctrlProps/ctrlProp206.xml><?xml version="1.0" encoding="utf-8"?>
<formControlPr xmlns="http://schemas.microsoft.com/office/spreadsheetml/2009/9/main" objectType="GBox" noThreeD="1"/>
</file>

<file path=xl/ctrlProps/ctrlProp207.xml><?xml version="1.0" encoding="utf-8"?>
<formControlPr xmlns="http://schemas.microsoft.com/office/spreadsheetml/2009/9/main" objectType="GBox" noThreeD="1"/>
</file>

<file path=xl/ctrlProps/ctrlProp208.xml><?xml version="1.0" encoding="utf-8"?>
<formControlPr xmlns="http://schemas.microsoft.com/office/spreadsheetml/2009/9/main" objectType="GBox" noThreeD="1"/>
</file>

<file path=xl/ctrlProps/ctrlProp209.xml><?xml version="1.0" encoding="utf-8"?>
<formControlPr xmlns="http://schemas.microsoft.com/office/spreadsheetml/2009/9/main" objectType="GBox" noThreeD="1"/>
</file>

<file path=xl/ctrlProps/ctrlProp210.xml><?xml version="1.0" encoding="utf-8"?>
<formControlPr xmlns="http://schemas.microsoft.com/office/spreadsheetml/2009/9/main" objectType="GBox" noThreeD="1"/>
</file>

<file path=xl/ctrlProps/ctrlProp211.xml><?xml version="1.0" encoding="utf-8"?>
<formControlPr xmlns="http://schemas.microsoft.com/office/spreadsheetml/2009/9/main" objectType="GBox" noThreeD="1"/>
</file>

<file path=xl/ctrlProps/ctrlProp212.xml><?xml version="1.0" encoding="utf-8"?>
<formControlPr xmlns="http://schemas.microsoft.com/office/spreadsheetml/2009/9/main" objectType="GBox" noThreeD="1"/>
</file>

<file path=xl/ctrlProps/ctrlProp213.xml><?xml version="1.0" encoding="utf-8"?>
<formControlPr xmlns="http://schemas.microsoft.com/office/spreadsheetml/2009/9/main" objectType="GBox" noThreeD="1"/>
</file>

<file path=xl/ctrlProps/ctrlProp214.xml><?xml version="1.0" encoding="utf-8"?>
<formControlPr xmlns="http://schemas.microsoft.com/office/spreadsheetml/2009/9/main" objectType="GBox" noThreeD="1"/>
</file>

<file path=xl/ctrlProps/ctrlProp215.xml><?xml version="1.0" encoding="utf-8"?>
<formControlPr xmlns="http://schemas.microsoft.com/office/spreadsheetml/2009/9/main" objectType="GBox" noThreeD="1"/>
</file>

<file path=xl/ctrlProps/ctrlProp216.xml><?xml version="1.0" encoding="utf-8"?>
<formControlPr xmlns="http://schemas.microsoft.com/office/spreadsheetml/2009/9/main" objectType="GBox" noThreeD="1"/>
</file>

<file path=xl/ctrlProps/ctrlProp217.xml><?xml version="1.0" encoding="utf-8"?>
<formControlPr xmlns="http://schemas.microsoft.com/office/spreadsheetml/2009/9/main" objectType="GBox" noThreeD="1"/>
</file>

<file path=xl/ctrlProps/ctrlProp218.xml><?xml version="1.0" encoding="utf-8"?>
<formControlPr xmlns="http://schemas.microsoft.com/office/spreadsheetml/2009/9/main" objectType="GBox" noThreeD="1"/>
</file>

<file path=xl/ctrlProps/ctrlProp219.xml><?xml version="1.0" encoding="utf-8"?>
<formControlPr xmlns="http://schemas.microsoft.com/office/spreadsheetml/2009/9/main" objectType="GBox" noThreeD="1"/>
</file>

<file path=xl/ctrlProps/ctrlProp220.xml><?xml version="1.0" encoding="utf-8"?>
<formControlPr xmlns="http://schemas.microsoft.com/office/spreadsheetml/2009/9/main" objectType="GBox" noThreeD="1"/>
</file>

<file path=xl/ctrlProps/ctrlProp221.xml><?xml version="1.0" encoding="utf-8"?>
<formControlPr xmlns="http://schemas.microsoft.com/office/spreadsheetml/2009/9/main" objectType="GBox" noThreeD="1"/>
</file>

<file path=xl/ctrlProps/ctrlProp222.xml><?xml version="1.0" encoding="utf-8"?>
<formControlPr xmlns="http://schemas.microsoft.com/office/spreadsheetml/2009/9/main" objectType="GBox" noThreeD="1"/>
</file>

<file path=xl/ctrlProps/ctrlProp223.xml><?xml version="1.0" encoding="utf-8"?>
<formControlPr xmlns="http://schemas.microsoft.com/office/spreadsheetml/2009/9/main" objectType="GBox" noThreeD="1"/>
</file>

<file path=xl/ctrlProps/ctrlProp224.xml><?xml version="1.0" encoding="utf-8"?>
<formControlPr xmlns="http://schemas.microsoft.com/office/spreadsheetml/2009/9/main" objectType="GBox" noThreeD="1"/>
</file>

<file path=xl/ctrlProps/ctrlProp225.xml><?xml version="1.0" encoding="utf-8"?>
<formControlPr xmlns="http://schemas.microsoft.com/office/spreadsheetml/2009/9/main" objectType="GBox" noThreeD="1"/>
</file>

<file path=xl/ctrlProps/ctrlProp226.xml><?xml version="1.0" encoding="utf-8"?>
<formControlPr xmlns="http://schemas.microsoft.com/office/spreadsheetml/2009/9/main" objectType="GBox" noThreeD="1"/>
</file>

<file path=xl/ctrlProps/ctrlProp227.xml><?xml version="1.0" encoding="utf-8"?>
<formControlPr xmlns="http://schemas.microsoft.com/office/spreadsheetml/2009/9/main" objectType="GBox" noThreeD="1"/>
</file>

<file path=xl/ctrlProps/ctrlProp228.xml><?xml version="1.0" encoding="utf-8"?>
<formControlPr xmlns="http://schemas.microsoft.com/office/spreadsheetml/2009/9/main" objectType="GBox" noThreeD="1"/>
</file>

<file path=xl/ctrlProps/ctrlProp229.xml><?xml version="1.0" encoding="utf-8"?>
<formControlPr xmlns="http://schemas.microsoft.com/office/spreadsheetml/2009/9/main" objectType="GBox" noThreeD="1"/>
</file>

<file path=xl/ctrlProps/ctrlProp230.xml><?xml version="1.0" encoding="utf-8"?>
<formControlPr xmlns="http://schemas.microsoft.com/office/spreadsheetml/2009/9/main" objectType="GBox" noThreeD="1"/>
</file>

<file path=xl/ctrlProps/ctrlProp231.xml><?xml version="1.0" encoding="utf-8"?>
<formControlPr xmlns="http://schemas.microsoft.com/office/spreadsheetml/2009/9/main" objectType="GBox" noThreeD="1"/>
</file>

<file path=xl/ctrlProps/ctrlProp232.xml><?xml version="1.0" encoding="utf-8"?>
<formControlPr xmlns="http://schemas.microsoft.com/office/spreadsheetml/2009/9/main" objectType="GBox" noThreeD="1"/>
</file>

<file path=xl/ctrlProps/ctrlProp233.xml><?xml version="1.0" encoding="utf-8"?>
<formControlPr xmlns="http://schemas.microsoft.com/office/spreadsheetml/2009/9/main" objectType="GBox" noThreeD="1"/>
</file>

<file path=xl/ctrlProps/ctrlProp234.xml><?xml version="1.0" encoding="utf-8"?>
<formControlPr xmlns="http://schemas.microsoft.com/office/spreadsheetml/2009/9/main" objectType="GBox" noThreeD="1"/>
</file>

<file path=xl/ctrlProps/ctrlProp235.xml><?xml version="1.0" encoding="utf-8"?>
<formControlPr xmlns="http://schemas.microsoft.com/office/spreadsheetml/2009/9/main" objectType="GBox" noThreeD="1"/>
</file>

<file path=xl/ctrlProps/ctrlProp236.xml><?xml version="1.0" encoding="utf-8"?>
<formControlPr xmlns="http://schemas.microsoft.com/office/spreadsheetml/2009/9/main" objectType="GBox" noThreeD="1"/>
</file>

<file path=xl/ctrlProps/ctrlProp237.xml><?xml version="1.0" encoding="utf-8"?>
<formControlPr xmlns="http://schemas.microsoft.com/office/spreadsheetml/2009/9/main" objectType="GBox" noThreeD="1"/>
</file>

<file path=xl/ctrlProps/ctrlProp238.xml><?xml version="1.0" encoding="utf-8"?>
<formControlPr xmlns="http://schemas.microsoft.com/office/spreadsheetml/2009/9/main" objectType="GBox" noThreeD="1"/>
</file>

<file path=xl/ctrlProps/ctrlProp239.xml><?xml version="1.0" encoding="utf-8"?>
<formControlPr xmlns="http://schemas.microsoft.com/office/spreadsheetml/2009/9/main" objectType="GBox" noThreeD="1"/>
</file>

<file path=xl/ctrlProps/ctrlProp240.xml><?xml version="1.0" encoding="utf-8"?>
<formControlPr xmlns="http://schemas.microsoft.com/office/spreadsheetml/2009/9/main" objectType="GBox" noThreeD="1"/>
</file>

<file path=xl/ctrlProps/ctrlProp241.xml><?xml version="1.0" encoding="utf-8"?>
<formControlPr xmlns="http://schemas.microsoft.com/office/spreadsheetml/2009/9/main" objectType="GBox" noThreeD="1"/>
</file>

<file path=xl/ctrlProps/ctrlProp242.xml><?xml version="1.0" encoding="utf-8"?>
<formControlPr xmlns="http://schemas.microsoft.com/office/spreadsheetml/2009/9/main" objectType="GBox" noThreeD="1"/>
</file>

<file path=xl/ctrlProps/ctrlProp243.xml><?xml version="1.0" encoding="utf-8"?>
<formControlPr xmlns="http://schemas.microsoft.com/office/spreadsheetml/2009/9/main" objectType="GBox" noThreeD="1"/>
</file>

<file path=xl/ctrlProps/ctrlProp244.xml><?xml version="1.0" encoding="utf-8"?>
<formControlPr xmlns="http://schemas.microsoft.com/office/spreadsheetml/2009/9/main" objectType="GBox" noThreeD="1"/>
</file>

<file path=xl/ctrlProps/ctrlProp245.xml><?xml version="1.0" encoding="utf-8"?>
<formControlPr xmlns="http://schemas.microsoft.com/office/spreadsheetml/2009/9/main" objectType="GBox" noThreeD="1"/>
</file>

<file path=xl/ctrlProps/ctrlProp246.xml><?xml version="1.0" encoding="utf-8"?>
<formControlPr xmlns="http://schemas.microsoft.com/office/spreadsheetml/2009/9/main" objectType="GBox" noThreeD="1"/>
</file>

<file path=xl/ctrlProps/ctrlProp247.xml><?xml version="1.0" encoding="utf-8"?>
<formControlPr xmlns="http://schemas.microsoft.com/office/spreadsheetml/2009/9/main" objectType="GBox" noThreeD="1"/>
</file>

<file path=xl/ctrlProps/ctrlProp248.xml><?xml version="1.0" encoding="utf-8"?>
<formControlPr xmlns="http://schemas.microsoft.com/office/spreadsheetml/2009/9/main" objectType="GBox" noThreeD="1"/>
</file>

<file path=xl/ctrlProps/ctrlProp249.xml><?xml version="1.0" encoding="utf-8"?>
<formControlPr xmlns="http://schemas.microsoft.com/office/spreadsheetml/2009/9/main" objectType="GBox" noThreeD="1"/>
</file>

<file path=xl/ctrlProps/ctrlProp250.xml><?xml version="1.0" encoding="utf-8"?>
<formControlPr xmlns="http://schemas.microsoft.com/office/spreadsheetml/2009/9/main" objectType="GBox" noThreeD="1"/>
</file>

<file path=xl/ctrlProps/ctrlProp251.xml><?xml version="1.0" encoding="utf-8"?>
<formControlPr xmlns="http://schemas.microsoft.com/office/spreadsheetml/2009/9/main" objectType="GBox" noThreeD="1"/>
</file>

<file path=xl/ctrlProps/ctrlProp252.xml><?xml version="1.0" encoding="utf-8"?>
<formControlPr xmlns="http://schemas.microsoft.com/office/spreadsheetml/2009/9/main" objectType="GBox" noThreeD="1"/>
</file>

<file path=xl/ctrlProps/ctrlProp253.xml><?xml version="1.0" encoding="utf-8"?>
<formControlPr xmlns="http://schemas.microsoft.com/office/spreadsheetml/2009/9/main" objectType="GBox" noThreeD="1"/>
</file>

<file path=xl/ctrlProps/ctrlProp254.xml><?xml version="1.0" encoding="utf-8"?>
<formControlPr xmlns="http://schemas.microsoft.com/office/spreadsheetml/2009/9/main" objectType="GBox" noThreeD="1"/>
</file>

<file path=xl/ctrlProps/ctrlProp255.xml><?xml version="1.0" encoding="utf-8"?>
<formControlPr xmlns="http://schemas.microsoft.com/office/spreadsheetml/2009/9/main" objectType="GBox" noThreeD="1"/>
</file>

<file path=xl/ctrlProps/ctrlProp256.xml><?xml version="1.0" encoding="utf-8"?>
<formControlPr xmlns="http://schemas.microsoft.com/office/spreadsheetml/2009/9/main" objectType="GBox" noThreeD="1"/>
</file>

<file path=xl/ctrlProps/ctrlProp257.xml><?xml version="1.0" encoding="utf-8"?>
<formControlPr xmlns="http://schemas.microsoft.com/office/spreadsheetml/2009/9/main" objectType="GBox" noThreeD="1"/>
</file>

<file path=xl/ctrlProps/ctrlProp258.xml><?xml version="1.0" encoding="utf-8"?>
<formControlPr xmlns="http://schemas.microsoft.com/office/spreadsheetml/2009/9/main" objectType="GBox" noThreeD="1"/>
</file>

<file path=xl/ctrlProps/ctrlProp259.xml><?xml version="1.0" encoding="utf-8"?>
<formControlPr xmlns="http://schemas.microsoft.com/office/spreadsheetml/2009/9/main" objectType="GBox" noThreeD="1"/>
</file>

<file path=xl/ctrlProps/ctrlProp260.xml><?xml version="1.0" encoding="utf-8"?>
<formControlPr xmlns="http://schemas.microsoft.com/office/spreadsheetml/2009/9/main" objectType="GBox" noThreeD="1"/>
</file>

<file path=xl/ctrlProps/ctrlProp261.xml><?xml version="1.0" encoding="utf-8"?>
<formControlPr xmlns="http://schemas.microsoft.com/office/spreadsheetml/2009/9/main" objectType="GBox" noThreeD="1"/>
</file>

<file path=xl/ctrlProps/ctrlProp262.xml><?xml version="1.0" encoding="utf-8"?>
<formControlPr xmlns="http://schemas.microsoft.com/office/spreadsheetml/2009/9/main" objectType="GBox" noThreeD="1"/>
</file>

<file path=xl/ctrlProps/ctrlProp263.xml><?xml version="1.0" encoding="utf-8"?>
<formControlPr xmlns="http://schemas.microsoft.com/office/spreadsheetml/2009/9/main" objectType="GBox" noThreeD="1"/>
</file>

<file path=xl/ctrlProps/ctrlProp264.xml><?xml version="1.0" encoding="utf-8"?>
<formControlPr xmlns="http://schemas.microsoft.com/office/spreadsheetml/2009/9/main" objectType="GBox" noThreeD="1"/>
</file>

<file path=xl/ctrlProps/ctrlProp265.xml><?xml version="1.0" encoding="utf-8"?>
<formControlPr xmlns="http://schemas.microsoft.com/office/spreadsheetml/2009/9/main" objectType="GBox" noThreeD="1"/>
</file>

<file path=xl/ctrlProps/ctrlProp266.xml><?xml version="1.0" encoding="utf-8"?>
<formControlPr xmlns="http://schemas.microsoft.com/office/spreadsheetml/2009/9/main" objectType="GBox" noThreeD="1"/>
</file>

<file path=xl/ctrlProps/ctrlProp267.xml><?xml version="1.0" encoding="utf-8"?>
<formControlPr xmlns="http://schemas.microsoft.com/office/spreadsheetml/2009/9/main" objectType="GBox" noThreeD="1"/>
</file>

<file path=xl/ctrlProps/ctrlProp268.xml><?xml version="1.0" encoding="utf-8"?>
<formControlPr xmlns="http://schemas.microsoft.com/office/spreadsheetml/2009/9/main" objectType="GBox" noThreeD="1"/>
</file>

<file path=xl/ctrlProps/ctrlProp269.xml><?xml version="1.0" encoding="utf-8"?>
<formControlPr xmlns="http://schemas.microsoft.com/office/spreadsheetml/2009/9/main" objectType="GBox" noThreeD="1"/>
</file>

<file path=xl/ctrlProps/ctrlProp270.xml><?xml version="1.0" encoding="utf-8"?>
<formControlPr xmlns="http://schemas.microsoft.com/office/spreadsheetml/2009/9/main" objectType="GBox" noThreeD="1"/>
</file>

<file path=xl/ctrlProps/ctrlProp271.xml><?xml version="1.0" encoding="utf-8"?>
<formControlPr xmlns="http://schemas.microsoft.com/office/spreadsheetml/2009/9/main" objectType="GBox" noThreeD="1"/>
</file>

<file path=xl/ctrlProps/ctrlProp272.xml><?xml version="1.0" encoding="utf-8"?>
<formControlPr xmlns="http://schemas.microsoft.com/office/spreadsheetml/2009/9/main" objectType="GBox" noThreeD="1"/>
</file>

<file path=xl/ctrlProps/ctrlProp273.xml><?xml version="1.0" encoding="utf-8"?>
<formControlPr xmlns="http://schemas.microsoft.com/office/spreadsheetml/2009/9/main" objectType="GBox" noThreeD="1"/>
</file>

<file path=xl/ctrlProps/ctrlProp274.xml><?xml version="1.0" encoding="utf-8"?>
<formControlPr xmlns="http://schemas.microsoft.com/office/spreadsheetml/2009/9/main" objectType="GBox" noThreeD="1"/>
</file>

<file path=xl/ctrlProps/ctrlProp275.xml><?xml version="1.0" encoding="utf-8"?>
<formControlPr xmlns="http://schemas.microsoft.com/office/spreadsheetml/2009/9/main" objectType="GBox" noThreeD="1"/>
</file>

<file path=xl/ctrlProps/ctrlProp276.xml><?xml version="1.0" encoding="utf-8"?>
<formControlPr xmlns="http://schemas.microsoft.com/office/spreadsheetml/2009/9/main" objectType="GBox" noThreeD="1"/>
</file>

<file path=xl/ctrlProps/ctrlProp277.xml><?xml version="1.0" encoding="utf-8"?>
<formControlPr xmlns="http://schemas.microsoft.com/office/spreadsheetml/2009/9/main" objectType="GBox" noThreeD="1"/>
</file>

<file path=xl/ctrlProps/ctrlProp278.xml><?xml version="1.0" encoding="utf-8"?>
<formControlPr xmlns="http://schemas.microsoft.com/office/spreadsheetml/2009/9/main" objectType="GBox" noThreeD="1"/>
</file>

<file path=xl/ctrlProps/ctrlProp279.xml><?xml version="1.0" encoding="utf-8"?>
<formControlPr xmlns="http://schemas.microsoft.com/office/spreadsheetml/2009/9/main" objectType="GBox" noThreeD="1"/>
</file>

<file path=xl/ctrlProps/ctrlProp280.xml><?xml version="1.0" encoding="utf-8"?>
<formControlPr xmlns="http://schemas.microsoft.com/office/spreadsheetml/2009/9/main" objectType="GBox" noThreeD="1"/>
</file>

<file path=xl/ctrlProps/ctrlProp281.xml><?xml version="1.0" encoding="utf-8"?>
<formControlPr xmlns="http://schemas.microsoft.com/office/spreadsheetml/2009/9/main" objectType="GBox" noThreeD="1"/>
</file>

<file path=xl/ctrlProps/ctrlProp282.xml><?xml version="1.0" encoding="utf-8"?>
<formControlPr xmlns="http://schemas.microsoft.com/office/spreadsheetml/2009/9/main" objectType="GBox" noThreeD="1"/>
</file>

<file path=xl/ctrlProps/ctrlProp283.xml><?xml version="1.0" encoding="utf-8"?>
<formControlPr xmlns="http://schemas.microsoft.com/office/spreadsheetml/2009/9/main" objectType="GBox" noThreeD="1"/>
</file>

<file path=xl/ctrlProps/ctrlProp284.xml><?xml version="1.0" encoding="utf-8"?>
<formControlPr xmlns="http://schemas.microsoft.com/office/spreadsheetml/2009/9/main" objectType="GBox" noThreeD="1"/>
</file>

<file path=xl/ctrlProps/ctrlProp285.xml><?xml version="1.0" encoding="utf-8"?>
<formControlPr xmlns="http://schemas.microsoft.com/office/spreadsheetml/2009/9/main" objectType="GBox" noThreeD="1"/>
</file>

<file path=xl/ctrlProps/ctrlProp286.xml><?xml version="1.0" encoding="utf-8"?>
<formControlPr xmlns="http://schemas.microsoft.com/office/spreadsheetml/2009/9/main" objectType="GBox" noThreeD="1"/>
</file>

<file path=xl/ctrlProps/ctrlProp287.xml><?xml version="1.0" encoding="utf-8"?>
<formControlPr xmlns="http://schemas.microsoft.com/office/spreadsheetml/2009/9/main" objectType="GBox" noThreeD="1"/>
</file>

<file path=xl/ctrlProps/ctrlProp288.xml><?xml version="1.0" encoding="utf-8"?>
<formControlPr xmlns="http://schemas.microsoft.com/office/spreadsheetml/2009/9/main" objectType="GBox" noThreeD="1"/>
</file>

<file path=xl/ctrlProps/ctrlProp289.xml><?xml version="1.0" encoding="utf-8"?>
<formControlPr xmlns="http://schemas.microsoft.com/office/spreadsheetml/2009/9/main" objectType="GBox" noThreeD="1"/>
</file>

<file path=xl/ctrlProps/ctrlProp290.xml><?xml version="1.0" encoding="utf-8"?>
<formControlPr xmlns="http://schemas.microsoft.com/office/spreadsheetml/2009/9/main" objectType="GBox" noThreeD="1"/>
</file>

<file path=xl/ctrlProps/ctrlProp291.xml><?xml version="1.0" encoding="utf-8"?>
<formControlPr xmlns="http://schemas.microsoft.com/office/spreadsheetml/2009/9/main" objectType="GBox" noThreeD="1"/>
</file>

<file path=xl/ctrlProps/ctrlProp292.xml><?xml version="1.0" encoding="utf-8"?>
<formControlPr xmlns="http://schemas.microsoft.com/office/spreadsheetml/2009/9/main" objectType="GBox" noThreeD="1"/>
</file>

<file path=xl/ctrlProps/ctrlProp293.xml><?xml version="1.0" encoding="utf-8"?>
<formControlPr xmlns="http://schemas.microsoft.com/office/spreadsheetml/2009/9/main" objectType="GBox" noThreeD="1"/>
</file>

<file path=xl/ctrlProps/ctrlProp294.xml><?xml version="1.0" encoding="utf-8"?>
<formControlPr xmlns="http://schemas.microsoft.com/office/spreadsheetml/2009/9/main" objectType="GBox" noThreeD="1"/>
</file>

<file path=xl/ctrlProps/ctrlProp295.xml><?xml version="1.0" encoding="utf-8"?>
<formControlPr xmlns="http://schemas.microsoft.com/office/spreadsheetml/2009/9/main" objectType="GBox" noThreeD="1"/>
</file>

<file path=xl/ctrlProps/ctrlProp296.xml><?xml version="1.0" encoding="utf-8"?>
<formControlPr xmlns="http://schemas.microsoft.com/office/spreadsheetml/2009/9/main" objectType="GBox" noThreeD="1"/>
</file>

<file path=xl/ctrlProps/ctrlProp297.xml><?xml version="1.0" encoding="utf-8"?>
<formControlPr xmlns="http://schemas.microsoft.com/office/spreadsheetml/2009/9/main" objectType="GBox" noThreeD="1"/>
</file>

<file path=xl/ctrlProps/ctrlProp298.xml><?xml version="1.0" encoding="utf-8"?>
<formControlPr xmlns="http://schemas.microsoft.com/office/spreadsheetml/2009/9/main" objectType="GBox"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11</xdr:col>
      <xdr:colOff>715004</xdr:colOff>
      <xdr:row>0</xdr:row>
      <xdr:rowOff>44450</xdr:rowOff>
    </xdr:from>
    <xdr:to>
      <xdr:col>14</xdr:col>
      <xdr:colOff>792717</xdr:colOff>
      <xdr:row>3</xdr:row>
      <xdr:rowOff>295275</xdr:rowOff>
    </xdr:to>
    <xdr:pic>
      <xdr:nvPicPr>
        <xdr:cNvPr id="2" name="Image 1" descr="https://www.energir.com/~/media/Files/Corporatif/Logos/Energir_2C_PNG.png">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484104" y="47625"/>
          <a:ext cx="2506588" cy="9588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absolute">
    <xdr:from>
      <xdr:col>7</xdr:col>
      <xdr:colOff>638175</xdr:colOff>
      <xdr:row>10</xdr:row>
      <xdr:rowOff>0</xdr:rowOff>
    </xdr:from>
    <xdr:to>
      <xdr:col>10</xdr:col>
      <xdr:colOff>9525</xdr:colOff>
      <xdr:row>15</xdr:row>
      <xdr:rowOff>0</xdr:rowOff>
    </xdr:to>
    <xdr:sp macro="" textlink="">
      <xdr:nvSpPr>
        <xdr:cNvPr id="5" name="Implantation_ON" hidden="1">
          <a:extLst>
            <a:ext uri="{FF2B5EF4-FFF2-40B4-BE49-F238E27FC236}">
              <a16:creationId xmlns:a16="http://schemas.microsoft.com/office/drawing/2014/main" id="{00000000-0008-0000-0000-000005000000}"/>
            </a:ext>
          </a:extLst>
        </xdr:cNvPr>
        <xdr:cNvSpPr/>
      </xdr:nvSpPr>
      <xdr:spPr>
        <a:xfrm>
          <a:off x="4168775" y="2105025"/>
          <a:ext cx="1800225" cy="723900"/>
        </a:xfrm>
        <a:prstGeom prst="roundRect">
          <a:avLst/>
        </a:prstGeom>
        <a:solidFill>
          <a:srgbClr val="002060"/>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chemeClr val="bg1"/>
              </a:solidFill>
              <a:latin typeface="Cambria" panose="02040503050406030204" pitchFamily="18" charset="0"/>
              <a:ea typeface="Cambria" panose="02040503050406030204" pitchFamily="18" charset="0"/>
            </a:rPr>
            <a:t>Implantation de mesures efficaces</a:t>
          </a:r>
        </a:p>
      </xdr:txBody>
    </xdr:sp>
    <xdr:clientData/>
  </xdr:twoCellAnchor>
  <xdr:twoCellAnchor editAs="absolute">
    <xdr:from>
      <xdr:col>5</xdr:col>
      <xdr:colOff>447675</xdr:colOff>
      <xdr:row>10</xdr:row>
      <xdr:rowOff>1587</xdr:rowOff>
    </xdr:from>
    <xdr:to>
      <xdr:col>7</xdr:col>
      <xdr:colOff>625475</xdr:colOff>
      <xdr:row>15</xdr:row>
      <xdr:rowOff>1587</xdr:rowOff>
    </xdr:to>
    <xdr:sp macro="[0]!Tab_Etude" textlink="">
      <xdr:nvSpPr>
        <xdr:cNvPr id="6" name="Étude_OFF" hidden="1">
          <a:extLst>
            <a:ext uri="{FF2B5EF4-FFF2-40B4-BE49-F238E27FC236}">
              <a16:creationId xmlns:a16="http://schemas.microsoft.com/office/drawing/2014/main" id="{00000000-0008-0000-0000-000006000000}"/>
            </a:ext>
          </a:extLst>
        </xdr:cNvPr>
        <xdr:cNvSpPr/>
      </xdr:nvSpPr>
      <xdr:spPr>
        <a:xfrm>
          <a:off x="2359025" y="2106612"/>
          <a:ext cx="1800225" cy="723900"/>
        </a:xfrm>
        <a:prstGeom prst="roundRect">
          <a:avLst/>
        </a:prstGeom>
        <a:solidFill>
          <a:schemeClr val="tx1">
            <a:lumMod val="10000"/>
            <a:lumOff val="90000"/>
          </a:schemeClr>
        </a:solidFill>
        <a:ln>
          <a:no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lang="fr-CA" sz="1100" b="1">
              <a:solidFill>
                <a:srgbClr val="002060"/>
              </a:solidFill>
              <a:latin typeface="Cambria" panose="02040503050406030204" pitchFamily="18" charset="0"/>
              <a:ea typeface="Cambria" panose="02040503050406030204" pitchFamily="18" charset="0"/>
            </a:rPr>
            <a:t>Étude de faisabilité</a:t>
          </a:r>
        </a:p>
      </xdr:txBody>
    </xdr:sp>
    <xdr:clientData/>
  </xdr:twoCellAnchor>
  <xdr:twoCellAnchor editAs="oneCell">
    <xdr:from>
      <xdr:col>0</xdr:col>
      <xdr:colOff>133350</xdr:colOff>
      <xdr:row>7</xdr:row>
      <xdr:rowOff>161925</xdr:rowOff>
    </xdr:from>
    <xdr:to>
      <xdr:col>12</xdr:col>
      <xdr:colOff>629557</xdr:colOff>
      <xdr:row>66</xdr:row>
      <xdr:rowOff>27067</xdr:rowOff>
    </xdr:to>
    <xdr:pic>
      <xdr:nvPicPr>
        <xdr:cNvPr id="3" name="Image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2"/>
        <a:stretch>
          <a:fillRect/>
        </a:stretch>
      </xdr:blipFill>
      <xdr:spPr>
        <a:xfrm>
          <a:off x="133350" y="1733550"/>
          <a:ext cx="8078107" cy="987591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200393</xdr:colOff>
      <xdr:row>0</xdr:row>
      <xdr:rowOff>78156</xdr:rowOff>
    </xdr:from>
    <xdr:to>
      <xdr:col>19</xdr:col>
      <xdr:colOff>75112</xdr:colOff>
      <xdr:row>3</xdr:row>
      <xdr:rowOff>134465</xdr:rowOff>
    </xdr:to>
    <xdr:pic>
      <xdr:nvPicPr>
        <xdr:cNvPr id="2" name="Image 1" descr="https://www.energir.com/~/media/Files/Corporatif/Logos/Energir_2C_PNG.pn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086855" y="78156"/>
          <a:ext cx="2014180" cy="7656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181134</xdr:colOff>
          <xdr:row>0</xdr:row>
          <xdr:rowOff>-801932</xdr:rowOff>
        </xdr:from>
        <xdr:to>
          <xdr:col>2</xdr:col>
          <xdr:colOff>181134</xdr:colOff>
          <xdr:row>0</xdr:row>
          <xdr:rowOff>-801932</xdr:rowOff>
        </xdr:to>
        <xdr:grpSp>
          <xdr:nvGrpSpPr>
            <xdr:cNvPr id="3" name="Groupe 2">
              <a:extLst>
                <a:ext uri="{FF2B5EF4-FFF2-40B4-BE49-F238E27FC236}">
                  <a16:creationId xmlns:a16="http://schemas.microsoft.com/office/drawing/2014/main" id="{00000000-0008-0000-0100-000003000000}"/>
                </a:ext>
              </a:extLst>
            </xdr:cNvPr>
            <xdr:cNvGrpSpPr/>
          </xdr:nvGrpSpPr>
          <xdr:grpSpPr>
            <a:xfrm>
              <a:off x="573051" y="-801932"/>
              <a:ext cx="0" cy="0"/>
              <a:chOff x="573051" y="-8019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27</xdr:row>
          <xdr:rowOff>57150</xdr:rowOff>
        </xdr:from>
        <xdr:to>
          <xdr:col>7</xdr:col>
          <xdr:colOff>187325</xdr:colOff>
          <xdr:row>28</xdr:row>
          <xdr:rowOff>0</xdr:rowOff>
        </xdr:to>
        <xdr:grpSp>
          <xdr:nvGrpSpPr>
            <xdr:cNvPr id="4" name="Groupe 11">
              <a:extLst>
                <a:ext uri="{FF2B5EF4-FFF2-40B4-BE49-F238E27FC236}">
                  <a16:creationId xmlns:a16="http://schemas.microsoft.com/office/drawing/2014/main" id="{00000000-0008-0000-0100-000004000000}"/>
                </a:ext>
              </a:extLst>
            </xdr:cNvPr>
            <xdr:cNvGrpSpPr>
              <a:grpSpLocks/>
            </xdr:cNvGrpSpPr>
          </xdr:nvGrpSpPr>
          <xdr:grpSpPr bwMode="auto">
            <a:xfrm>
              <a:off x="5099026" y="4211369"/>
              <a:ext cx="629285" cy="29088"/>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27</xdr:row>
          <xdr:rowOff>0</xdr:rowOff>
        </xdr:from>
        <xdr:to>
          <xdr:col>14</xdr:col>
          <xdr:colOff>525780</xdr:colOff>
          <xdr:row>29</xdr:row>
          <xdr:rowOff>30480</xdr:rowOff>
        </xdr:to>
        <xdr:sp macro="" textlink="">
          <xdr:nvSpPr>
            <xdr:cNvPr id="174081" name="Group Box 1" hidden="1">
              <a:extLst>
                <a:ext uri="{63B3BB69-23CF-44E3-9099-C40C66FF867C}">
                  <a14:compatExt spid="_x0000_s174081"/>
                </a:ext>
                <a:ext uri="{FF2B5EF4-FFF2-40B4-BE49-F238E27FC236}">
                  <a16:creationId xmlns:a16="http://schemas.microsoft.com/office/drawing/2014/main" id="{00000000-0008-0000-0100-00000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29</xdr:row>
          <xdr:rowOff>76200</xdr:rowOff>
        </xdr:from>
        <xdr:to>
          <xdr:col>11</xdr:col>
          <xdr:colOff>106680</xdr:colOff>
          <xdr:row>32</xdr:row>
          <xdr:rowOff>0</xdr:rowOff>
        </xdr:to>
        <xdr:sp macro="" textlink="">
          <xdr:nvSpPr>
            <xdr:cNvPr id="174082" name="Group Box 2" hidden="1">
              <a:extLst>
                <a:ext uri="{63B3BB69-23CF-44E3-9099-C40C66FF867C}">
                  <a14:compatExt spid="_x0000_s174082"/>
                </a:ext>
                <a:ext uri="{FF2B5EF4-FFF2-40B4-BE49-F238E27FC236}">
                  <a16:creationId xmlns:a16="http://schemas.microsoft.com/office/drawing/2014/main" id="{00000000-0008-0000-0100-00000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0</xdr:rowOff>
        </xdr:from>
        <xdr:to>
          <xdr:col>14</xdr:col>
          <xdr:colOff>525780</xdr:colOff>
          <xdr:row>45</xdr:row>
          <xdr:rowOff>68580</xdr:rowOff>
        </xdr:to>
        <xdr:sp macro="" textlink="">
          <xdr:nvSpPr>
            <xdr:cNvPr id="174084" name="Group Box 4" hidden="1">
              <a:extLst>
                <a:ext uri="{63B3BB69-23CF-44E3-9099-C40C66FF867C}">
                  <a14:compatExt spid="_x0000_s174084"/>
                </a:ext>
                <a:ext uri="{FF2B5EF4-FFF2-40B4-BE49-F238E27FC236}">
                  <a16:creationId xmlns:a16="http://schemas.microsoft.com/office/drawing/2014/main" id="{00000000-0008-0000-0100-00000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0</xdr:rowOff>
        </xdr:from>
        <xdr:to>
          <xdr:col>11</xdr:col>
          <xdr:colOff>106680</xdr:colOff>
          <xdr:row>45</xdr:row>
          <xdr:rowOff>53340</xdr:rowOff>
        </xdr:to>
        <xdr:sp macro="" textlink="">
          <xdr:nvSpPr>
            <xdr:cNvPr id="174085" name="Group Box 5" hidden="1">
              <a:extLst>
                <a:ext uri="{63B3BB69-23CF-44E3-9099-C40C66FF867C}">
                  <a14:compatExt spid="_x0000_s174085"/>
                </a:ext>
                <a:ext uri="{FF2B5EF4-FFF2-40B4-BE49-F238E27FC236}">
                  <a16:creationId xmlns:a16="http://schemas.microsoft.com/office/drawing/2014/main" id="{00000000-0008-0000-0100-00000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086" name="Group Box 6" hidden="1">
              <a:extLst>
                <a:ext uri="{63B3BB69-23CF-44E3-9099-C40C66FF867C}">
                  <a14:compatExt spid="_x0000_s174086"/>
                </a:ext>
                <a:ext uri="{FF2B5EF4-FFF2-40B4-BE49-F238E27FC236}">
                  <a16:creationId xmlns:a16="http://schemas.microsoft.com/office/drawing/2014/main" id="{00000000-0008-0000-0100-00000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087" name="Group Box 7" hidden="1">
              <a:extLst>
                <a:ext uri="{63B3BB69-23CF-44E3-9099-C40C66FF867C}">
                  <a14:compatExt spid="_x0000_s174087"/>
                </a:ext>
                <a:ext uri="{FF2B5EF4-FFF2-40B4-BE49-F238E27FC236}">
                  <a16:creationId xmlns:a16="http://schemas.microsoft.com/office/drawing/2014/main" id="{00000000-0008-0000-0100-00000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088" name="Group Box 8" hidden="1">
              <a:extLst>
                <a:ext uri="{63B3BB69-23CF-44E3-9099-C40C66FF867C}">
                  <a14:compatExt spid="_x0000_s174088"/>
                </a:ext>
                <a:ext uri="{FF2B5EF4-FFF2-40B4-BE49-F238E27FC236}">
                  <a16:creationId xmlns:a16="http://schemas.microsoft.com/office/drawing/2014/main" id="{00000000-0008-0000-0100-00000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15240</xdr:rowOff>
        </xdr:to>
        <xdr:sp macro="" textlink="">
          <xdr:nvSpPr>
            <xdr:cNvPr id="174089" name="Group Box 9" hidden="1">
              <a:extLst>
                <a:ext uri="{63B3BB69-23CF-44E3-9099-C40C66FF867C}">
                  <a14:compatExt spid="_x0000_s174089"/>
                </a:ext>
                <a:ext uri="{FF2B5EF4-FFF2-40B4-BE49-F238E27FC236}">
                  <a16:creationId xmlns:a16="http://schemas.microsoft.com/office/drawing/2014/main" id="{00000000-0008-0000-0100-00000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090" name="Group Box 10" hidden="1">
              <a:extLst>
                <a:ext uri="{63B3BB69-23CF-44E3-9099-C40C66FF867C}">
                  <a14:compatExt spid="_x0000_s174090"/>
                </a:ext>
                <a:ext uri="{FF2B5EF4-FFF2-40B4-BE49-F238E27FC236}">
                  <a16:creationId xmlns:a16="http://schemas.microsoft.com/office/drawing/2014/main" id="{00000000-0008-0000-0100-00000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091" name="Group Box 11" hidden="1">
              <a:extLst>
                <a:ext uri="{63B3BB69-23CF-44E3-9099-C40C66FF867C}">
                  <a14:compatExt spid="_x0000_s174091"/>
                </a:ext>
                <a:ext uri="{FF2B5EF4-FFF2-40B4-BE49-F238E27FC236}">
                  <a16:creationId xmlns:a16="http://schemas.microsoft.com/office/drawing/2014/main" id="{00000000-0008-0000-0100-00000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092" name="Group Box 12" hidden="1">
              <a:extLst>
                <a:ext uri="{63B3BB69-23CF-44E3-9099-C40C66FF867C}">
                  <a14:compatExt spid="_x0000_s174092"/>
                </a:ext>
                <a:ext uri="{FF2B5EF4-FFF2-40B4-BE49-F238E27FC236}">
                  <a16:creationId xmlns:a16="http://schemas.microsoft.com/office/drawing/2014/main" id="{00000000-0008-0000-0100-00000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093" name="Group Box 13" hidden="1">
              <a:extLst>
                <a:ext uri="{63B3BB69-23CF-44E3-9099-C40C66FF867C}">
                  <a14:compatExt spid="_x0000_s174093"/>
                </a:ext>
                <a:ext uri="{FF2B5EF4-FFF2-40B4-BE49-F238E27FC236}">
                  <a16:creationId xmlns:a16="http://schemas.microsoft.com/office/drawing/2014/main" id="{00000000-0008-0000-0100-00000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094" name="Group Box 14" hidden="1">
              <a:extLst>
                <a:ext uri="{63B3BB69-23CF-44E3-9099-C40C66FF867C}">
                  <a14:compatExt spid="_x0000_s174094"/>
                </a:ext>
                <a:ext uri="{FF2B5EF4-FFF2-40B4-BE49-F238E27FC236}">
                  <a16:creationId xmlns:a16="http://schemas.microsoft.com/office/drawing/2014/main" id="{00000000-0008-0000-0100-00000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095" name="Group Box 15" hidden="1">
              <a:extLst>
                <a:ext uri="{63B3BB69-23CF-44E3-9099-C40C66FF867C}">
                  <a14:compatExt spid="_x0000_s174095"/>
                </a:ext>
                <a:ext uri="{FF2B5EF4-FFF2-40B4-BE49-F238E27FC236}">
                  <a16:creationId xmlns:a16="http://schemas.microsoft.com/office/drawing/2014/main" id="{00000000-0008-0000-0100-00000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096" name="Group Box 16" hidden="1">
              <a:extLst>
                <a:ext uri="{63B3BB69-23CF-44E3-9099-C40C66FF867C}">
                  <a14:compatExt spid="_x0000_s174096"/>
                </a:ext>
                <a:ext uri="{FF2B5EF4-FFF2-40B4-BE49-F238E27FC236}">
                  <a16:creationId xmlns:a16="http://schemas.microsoft.com/office/drawing/2014/main" id="{00000000-0008-0000-0100-00001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097" name="Group Box 17" hidden="1">
              <a:extLst>
                <a:ext uri="{63B3BB69-23CF-44E3-9099-C40C66FF867C}">
                  <a14:compatExt spid="_x0000_s174097"/>
                </a:ext>
                <a:ext uri="{FF2B5EF4-FFF2-40B4-BE49-F238E27FC236}">
                  <a16:creationId xmlns:a16="http://schemas.microsoft.com/office/drawing/2014/main" id="{00000000-0008-0000-0100-00001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38</xdr:row>
          <xdr:rowOff>0</xdr:rowOff>
        </xdr:from>
        <xdr:to>
          <xdr:col>14</xdr:col>
          <xdr:colOff>525780</xdr:colOff>
          <xdr:row>40</xdr:row>
          <xdr:rowOff>30480</xdr:rowOff>
        </xdr:to>
        <xdr:sp macro="" textlink="">
          <xdr:nvSpPr>
            <xdr:cNvPr id="174098" name="Group Box 18" hidden="1">
              <a:extLst>
                <a:ext uri="{63B3BB69-23CF-44E3-9099-C40C66FF867C}">
                  <a14:compatExt spid="_x0000_s174098"/>
                </a:ext>
                <a:ext uri="{FF2B5EF4-FFF2-40B4-BE49-F238E27FC236}">
                  <a16:creationId xmlns:a16="http://schemas.microsoft.com/office/drawing/2014/main" id="{00000000-0008-0000-0100-00001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099" name="Group Box 19" hidden="1">
              <a:extLst>
                <a:ext uri="{63B3BB69-23CF-44E3-9099-C40C66FF867C}">
                  <a14:compatExt spid="_x0000_s174099"/>
                </a:ext>
                <a:ext uri="{FF2B5EF4-FFF2-40B4-BE49-F238E27FC236}">
                  <a16:creationId xmlns:a16="http://schemas.microsoft.com/office/drawing/2014/main" id="{00000000-0008-0000-0100-00001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100" name="Group Box 20" hidden="1">
              <a:extLst>
                <a:ext uri="{63B3BB69-23CF-44E3-9099-C40C66FF867C}">
                  <a14:compatExt spid="_x0000_s174100"/>
                </a:ext>
                <a:ext uri="{FF2B5EF4-FFF2-40B4-BE49-F238E27FC236}">
                  <a16:creationId xmlns:a16="http://schemas.microsoft.com/office/drawing/2014/main" id="{00000000-0008-0000-0100-00001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101" name="Group Box 21" hidden="1">
              <a:extLst>
                <a:ext uri="{63B3BB69-23CF-44E3-9099-C40C66FF867C}">
                  <a14:compatExt spid="_x0000_s174101"/>
                </a:ext>
                <a:ext uri="{FF2B5EF4-FFF2-40B4-BE49-F238E27FC236}">
                  <a16:creationId xmlns:a16="http://schemas.microsoft.com/office/drawing/2014/main" id="{00000000-0008-0000-0100-00001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53</xdr:row>
          <xdr:rowOff>0</xdr:rowOff>
        </xdr:from>
        <xdr:to>
          <xdr:col>14</xdr:col>
          <xdr:colOff>525780</xdr:colOff>
          <xdr:row>55</xdr:row>
          <xdr:rowOff>30480</xdr:rowOff>
        </xdr:to>
        <xdr:sp macro="" textlink="">
          <xdr:nvSpPr>
            <xdr:cNvPr id="174102" name="Group Box 22" hidden="1">
              <a:extLst>
                <a:ext uri="{63B3BB69-23CF-44E3-9099-C40C66FF867C}">
                  <a14:compatExt spid="_x0000_s174102"/>
                </a:ext>
                <a:ext uri="{FF2B5EF4-FFF2-40B4-BE49-F238E27FC236}">
                  <a16:creationId xmlns:a16="http://schemas.microsoft.com/office/drawing/2014/main" id="{00000000-0008-0000-0100-00001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53</xdr:row>
          <xdr:rowOff>0</xdr:rowOff>
        </xdr:from>
        <xdr:to>
          <xdr:col>11</xdr:col>
          <xdr:colOff>106680</xdr:colOff>
          <xdr:row>55</xdr:row>
          <xdr:rowOff>0</xdr:rowOff>
        </xdr:to>
        <xdr:sp macro="" textlink="">
          <xdr:nvSpPr>
            <xdr:cNvPr id="174103" name="Group Box 23" hidden="1">
              <a:extLst>
                <a:ext uri="{63B3BB69-23CF-44E3-9099-C40C66FF867C}">
                  <a14:compatExt spid="_x0000_s174103"/>
                </a:ext>
                <a:ext uri="{FF2B5EF4-FFF2-40B4-BE49-F238E27FC236}">
                  <a16:creationId xmlns:a16="http://schemas.microsoft.com/office/drawing/2014/main" id="{00000000-0008-0000-0100-00001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04" name="Group Box 24" hidden="1">
              <a:extLst>
                <a:ext uri="{63B3BB69-23CF-44E3-9099-C40C66FF867C}">
                  <a14:compatExt spid="_x0000_s174104"/>
                </a:ext>
                <a:ext uri="{FF2B5EF4-FFF2-40B4-BE49-F238E27FC236}">
                  <a16:creationId xmlns:a16="http://schemas.microsoft.com/office/drawing/2014/main" id="{00000000-0008-0000-0100-00001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05" name="Group Box 25" hidden="1">
              <a:extLst>
                <a:ext uri="{63B3BB69-23CF-44E3-9099-C40C66FF867C}">
                  <a14:compatExt spid="_x0000_s174105"/>
                </a:ext>
                <a:ext uri="{FF2B5EF4-FFF2-40B4-BE49-F238E27FC236}">
                  <a16:creationId xmlns:a16="http://schemas.microsoft.com/office/drawing/2014/main" id="{00000000-0008-0000-0100-00001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06" name="Group Box 26" hidden="1">
              <a:extLst>
                <a:ext uri="{63B3BB69-23CF-44E3-9099-C40C66FF867C}">
                  <a14:compatExt spid="_x0000_s174106"/>
                </a:ext>
                <a:ext uri="{FF2B5EF4-FFF2-40B4-BE49-F238E27FC236}">
                  <a16:creationId xmlns:a16="http://schemas.microsoft.com/office/drawing/2014/main" id="{00000000-0008-0000-0100-00001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07" name="Group Box 27" hidden="1">
              <a:extLst>
                <a:ext uri="{63B3BB69-23CF-44E3-9099-C40C66FF867C}">
                  <a14:compatExt spid="_x0000_s174107"/>
                </a:ext>
                <a:ext uri="{FF2B5EF4-FFF2-40B4-BE49-F238E27FC236}">
                  <a16:creationId xmlns:a16="http://schemas.microsoft.com/office/drawing/2014/main" id="{00000000-0008-0000-0100-00001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60</xdr:row>
          <xdr:rowOff>0</xdr:rowOff>
        </xdr:from>
        <xdr:to>
          <xdr:col>14</xdr:col>
          <xdr:colOff>525780</xdr:colOff>
          <xdr:row>62</xdr:row>
          <xdr:rowOff>53340</xdr:rowOff>
        </xdr:to>
        <xdr:sp macro="" textlink="">
          <xdr:nvSpPr>
            <xdr:cNvPr id="174108" name="Group Box 28" hidden="1">
              <a:extLst>
                <a:ext uri="{63B3BB69-23CF-44E3-9099-C40C66FF867C}">
                  <a14:compatExt spid="_x0000_s174108"/>
                </a:ext>
                <a:ext uri="{FF2B5EF4-FFF2-40B4-BE49-F238E27FC236}">
                  <a16:creationId xmlns:a16="http://schemas.microsoft.com/office/drawing/2014/main" id="{00000000-0008-0000-0100-00001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60</xdr:row>
          <xdr:rowOff>0</xdr:rowOff>
        </xdr:from>
        <xdr:to>
          <xdr:col>11</xdr:col>
          <xdr:colOff>106680</xdr:colOff>
          <xdr:row>62</xdr:row>
          <xdr:rowOff>30480</xdr:rowOff>
        </xdr:to>
        <xdr:sp macro="" textlink="">
          <xdr:nvSpPr>
            <xdr:cNvPr id="174109" name="Group Box 29" hidden="1">
              <a:extLst>
                <a:ext uri="{63B3BB69-23CF-44E3-9099-C40C66FF867C}">
                  <a14:compatExt spid="_x0000_s174109"/>
                </a:ext>
                <a:ext uri="{FF2B5EF4-FFF2-40B4-BE49-F238E27FC236}">
                  <a16:creationId xmlns:a16="http://schemas.microsoft.com/office/drawing/2014/main" id="{00000000-0008-0000-0100-00001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61</xdr:row>
          <xdr:rowOff>0</xdr:rowOff>
        </xdr:from>
        <xdr:to>
          <xdr:col>14</xdr:col>
          <xdr:colOff>525780</xdr:colOff>
          <xdr:row>63</xdr:row>
          <xdr:rowOff>53340</xdr:rowOff>
        </xdr:to>
        <xdr:sp macro="" textlink="">
          <xdr:nvSpPr>
            <xdr:cNvPr id="174110" name="Group Box 30" hidden="1">
              <a:extLst>
                <a:ext uri="{63B3BB69-23CF-44E3-9099-C40C66FF867C}">
                  <a14:compatExt spid="_x0000_s174110"/>
                </a:ext>
                <a:ext uri="{FF2B5EF4-FFF2-40B4-BE49-F238E27FC236}">
                  <a16:creationId xmlns:a16="http://schemas.microsoft.com/office/drawing/2014/main" id="{00000000-0008-0000-0100-00001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61</xdr:row>
          <xdr:rowOff>0</xdr:rowOff>
        </xdr:from>
        <xdr:to>
          <xdr:col>11</xdr:col>
          <xdr:colOff>106680</xdr:colOff>
          <xdr:row>63</xdr:row>
          <xdr:rowOff>30480</xdr:rowOff>
        </xdr:to>
        <xdr:sp macro="" textlink="">
          <xdr:nvSpPr>
            <xdr:cNvPr id="174111" name="Group Box 31" hidden="1">
              <a:extLst>
                <a:ext uri="{63B3BB69-23CF-44E3-9099-C40C66FF867C}">
                  <a14:compatExt spid="_x0000_s174111"/>
                </a:ext>
                <a:ext uri="{FF2B5EF4-FFF2-40B4-BE49-F238E27FC236}">
                  <a16:creationId xmlns:a16="http://schemas.microsoft.com/office/drawing/2014/main" id="{00000000-0008-0000-0100-00001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43</xdr:row>
          <xdr:rowOff>0</xdr:rowOff>
        </xdr:from>
        <xdr:to>
          <xdr:col>14</xdr:col>
          <xdr:colOff>525780</xdr:colOff>
          <xdr:row>45</xdr:row>
          <xdr:rowOff>68580</xdr:rowOff>
        </xdr:to>
        <xdr:sp macro="" textlink="">
          <xdr:nvSpPr>
            <xdr:cNvPr id="174112" name="Group Box 32" hidden="1">
              <a:extLst>
                <a:ext uri="{63B3BB69-23CF-44E3-9099-C40C66FF867C}">
                  <a14:compatExt spid="_x0000_s174112"/>
                </a:ext>
                <a:ext uri="{FF2B5EF4-FFF2-40B4-BE49-F238E27FC236}">
                  <a16:creationId xmlns:a16="http://schemas.microsoft.com/office/drawing/2014/main" id="{00000000-0008-0000-0100-00002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43</xdr:row>
          <xdr:rowOff>0</xdr:rowOff>
        </xdr:from>
        <xdr:to>
          <xdr:col>11</xdr:col>
          <xdr:colOff>106680</xdr:colOff>
          <xdr:row>45</xdr:row>
          <xdr:rowOff>53340</xdr:rowOff>
        </xdr:to>
        <xdr:sp macro="" textlink="">
          <xdr:nvSpPr>
            <xdr:cNvPr id="174113" name="Group Box 33" hidden="1">
              <a:extLst>
                <a:ext uri="{63B3BB69-23CF-44E3-9099-C40C66FF867C}">
                  <a14:compatExt spid="_x0000_s174113"/>
                </a:ext>
                <a:ext uri="{FF2B5EF4-FFF2-40B4-BE49-F238E27FC236}">
                  <a16:creationId xmlns:a16="http://schemas.microsoft.com/office/drawing/2014/main" id="{00000000-0008-0000-0100-00002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14</xdr:col>
          <xdr:colOff>525780</xdr:colOff>
          <xdr:row>87</xdr:row>
          <xdr:rowOff>30480</xdr:rowOff>
        </xdr:to>
        <xdr:sp macro="" textlink="">
          <xdr:nvSpPr>
            <xdr:cNvPr id="174114" name="Group Box 34" hidden="1">
              <a:extLst>
                <a:ext uri="{63B3BB69-23CF-44E3-9099-C40C66FF867C}">
                  <a14:compatExt spid="_x0000_s174114"/>
                </a:ext>
                <a:ext uri="{FF2B5EF4-FFF2-40B4-BE49-F238E27FC236}">
                  <a16:creationId xmlns:a16="http://schemas.microsoft.com/office/drawing/2014/main" id="{00000000-0008-0000-0100-00002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11</xdr:col>
          <xdr:colOff>106680</xdr:colOff>
          <xdr:row>87</xdr:row>
          <xdr:rowOff>0</xdr:rowOff>
        </xdr:to>
        <xdr:sp macro="" textlink="">
          <xdr:nvSpPr>
            <xdr:cNvPr id="174115" name="Group Box 35" hidden="1">
              <a:extLst>
                <a:ext uri="{63B3BB69-23CF-44E3-9099-C40C66FF867C}">
                  <a14:compatExt spid="_x0000_s174115"/>
                </a:ext>
                <a:ext uri="{FF2B5EF4-FFF2-40B4-BE49-F238E27FC236}">
                  <a16:creationId xmlns:a16="http://schemas.microsoft.com/office/drawing/2014/main" id="{00000000-0008-0000-0100-00002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85</xdr:row>
          <xdr:rowOff>0</xdr:rowOff>
        </xdr:from>
        <xdr:to>
          <xdr:col>14</xdr:col>
          <xdr:colOff>525780</xdr:colOff>
          <xdr:row>87</xdr:row>
          <xdr:rowOff>30480</xdr:rowOff>
        </xdr:to>
        <xdr:sp macro="" textlink="">
          <xdr:nvSpPr>
            <xdr:cNvPr id="174116" name="Group Box 36" hidden="1">
              <a:extLst>
                <a:ext uri="{63B3BB69-23CF-44E3-9099-C40C66FF867C}">
                  <a14:compatExt spid="_x0000_s174116"/>
                </a:ext>
                <a:ext uri="{FF2B5EF4-FFF2-40B4-BE49-F238E27FC236}">
                  <a16:creationId xmlns:a16="http://schemas.microsoft.com/office/drawing/2014/main" id="{00000000-0008-0000-0100-00002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85</xdr:row>
          <xdr:rowOff>0</xdr:rowOff>
        </xdr:from>
        <xdr:to>
          <xdr:col>11</xdr:col>
          <xdr:colOff>106680</xdr:colOff>
          <xdr:row>87</xdr:row>
          <xdr:rowOff>15240</xdr:rowOff>
        </xdr:to>
        <xdr:sp macro="" textlink="">
          <xdr:nvSpPr>
            <xdr:cNvPr id="174117" name="Group Box 37" hidden="1">
              <a:extLst>
                <a:ext uri="{63B3BB69-23CF-44E3-9099-C40C66FF867C}">
                  <a14:compatExt spid="_x0000_s174117"/>
                </a:ext>
                <a:ext uri="{FF2B5EF4-FFF2-40B4-BE49-F238E27FC236}">
                  <a16:creationId xmlns:a16="http://schemas.microsoft.com/office/drawing/2014/main" id="{00000000-0008-0000-0100-00002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30480</xdr:rowOff>
        </xdr:to>
        <xdr:sp macro="" textlink="">
          <xdr:nvSpPr>
            <xdr:cNvPr id="174118" name="Group Box 38" hidden="1">
              <a:extLst>
                <a:ext uri="{63B3BB69-23CF-44E3-9099-C40C66FF867C}">
                  <a14:compatExt spid="_x0000_s174118"/>
                </a:ext>
                <a:ext uri="{FF2B5EF4-FFF2-40B4-BE49-F238E27FC236}">
                  <a16:creationId xmlns:a16="http://schemas.microsoft.com/office/drawing/2014/main" id="{00000000-0008-0000-0100-00002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15240</xdr:rowOff>
        </xdr:to>
        <xdr:sp macro="" textlink="">
          <xdr:nvSpPr>
            <xdr:cNvPr id="174119" name="Group Box 39" hidden="1">
              <a:extLst>
                <a:ext uri="{63B3BB69-23CF-44E3-9099-C40C66FF867C}">
                  <a14:compatExt spid="_x0000_s174119"/>
                </a:ext>
                <a:ext uri="{FF2B5EF4-FFF2-40B4-BE49-F238E27FC236}">
                  <a16:creationId xmlns:a16="http://schemas.microsoft.com/office/drawing/2014/main" id="{00000000-0008-0000-0100-00002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38100</xdr:rowOff>
        </xdr:to>
        <xdr:sp macro="" textlink="">
          <xdr:nvSpPr>
            <xdr:cNvPr id="174120" name="Group Box 40" hidden="1">
              <a:extLst>
                <a:ext uri="{63B3BB69-23CF-44E3-9099-C40C66FF867C}">
                  <a14:compatExt spid="_x0000_s174120"/>
                </a:ext>
                <a:ext uri="{FF2B5EF4-FFF2-40B4-BE49-F238E27FC236}">
                  <a16:creationId xmlns:a16="http://schemas.microsoft.com/office/drawing/2014/main" id="{00000000-0008-0000-0100-00002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30480</xdr:rowOff>
        </xdr:to>
        <xdr:sp macro="" textlink="">
          <xdr:nvSpPr>
            <xdr:cNvPr id="174121" name="Group Box 41" hidden="1">
              <a:extLst>
                <a:ext uri="{63B3BB69-23CF-44E3-9099-C40C66FF867C}">
                  <a14:compatExt spid="_x0000_s174121"/>
                </a:ext>
                <a:ext uri="{FF2B5EF4-FFF2-40B4-BE49-F238E27FC236}">
                  <a16:creationId xmlns:a16="http://schemas.microsoft.com/office/drawing/2014/main" id="{00000000-0008-0000-0100-00002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30480</xdr:rowOff>
        </xdr:to>
        <xdr:sp macro="" textlink="">
          <xdr:nvSpPr>
            <xdr:cNvPr id="174122" name="Group Box 42" hidden="1">
              <a:extLst>
                <a:ext uri="{63B3BB69-23CF-44E3-9099-C40C66FF867C}">
                  <a14:compatExt spid="_x0000_s174122"/>
                </a:ext>
                <a:ext uri="{FF2B5EF4-FFF2-40B4-BE49-F238E27FC236}">
                  <a16:creationId xmlns:a16="http://schemas.microsoft.com/office/drawing/2014/main" id="{00000000-0008-0000-0100-00002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15240</xdr:rowOff>
        </xdr:to>
        <xdr:sp macro="" textlink="">
          <xdr:nvSpPr>
            <xdr:cNvPr id="174123" name="Group Box 43" hidden="1">
              <a:extLst>
                <a:ext uri="{63B3BB69-23CF-44E3-9099-C40C66FF867C}">
                  <a14:compatExt spid="_x0000_s174123"/>
                </a:ext>
                <a:ext uri="{FF2B5EF4-FFF2-40B4-BE49-F238E27FC236}">
                  <a16:creationId xmlns:a16="http://schemas.microsoft.com/office/drawing/2014/main" id="{00000000-0008-0000-0100-00002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38100</xdr:rowOff>
        </xdr:to>
        <xdr:sp macro="" textlink="">
          <xdr:nvSpPr>
            <xdr:cNvPr id="174124" name="Group Box 44" hidden="1">
              <a:extLst>
                <a:ext uri="{63B3BB69-23CF-44E3-9099-C40C66FF867C}">
                  <a14:compatExt spid="_x0000_s174124"/>
                </a:ext>
                <a:ext uri="{FF2B5EF4-FFF2-40B4-BE49-F238E27FC236}">
                  <a16:creationId xmlns:a16="http://schemas.microsoft.com/office/drawing/2014/main" id="{00000000-0008-0000-0100-00002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30480</xdr:rowOff>
        </xdr:to>
        <xdr:sp macro="" textlink="">
          <xdr:nvSpPr>
            <xdr:cNvPr id="174125" name="Group Box 45" hidden="1">
              <a:extLst>
                <a:ext uri="{63B3BB69-23CF-44E3-9099-C40C66FF867C}">
                  <a14:compatExt spid="_x0000_s174125"/>
                </a:ext>
                <a:ext uri="{FF2B5EF4-FFF2-40B4-BE49-F238E27FC236}">
                  <a16:creationId xmlns:a16="http://schemas.microsoft.com/office/drawing/2014/main" id="{00000000-0008-0000-0100-00002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30480</xdr:rowOff>
        </xdr:to>
        <xdr:sp macro="" textlink="">
          <xdr:nvSpPr>
            <xdr:cNvPr id="174126" name="Group Box 46" hidden="1">
              <a:extLst>
                <a:ext uri="{63B3BB69-23CF-44E3-9099-C40C66FF867C}">
                  <a14:compatExt spid="_x0000_s174126"/>
                </a:ext>
                <a:ext uri="{FF2B5EF4-FFF2-40B4-BE49-F238E27FC236}">
                  <a16:creationId xmlns:a16="http://schemas.microsoft.com/office/drawing/2014/main" id="{00000000-0008-0000-0100-00002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15240</xdr:rowOff>
        </xdr:to>
        <xdr:sp macro="" textlink="">
          <xdr:nvSpPr>
            <xdr:cNvPr id="174127" name="Group Box 47" hidden="1">
              <a:extLst>
                <a:ext uri="{63B3BB69-23CF-44E3-9099-C40C66FF867C}">
                  <a14:compatExt spid="_x0000_s174127"/>
                </a:ext>
                <a:ext uri="{FF2B5EF4-FFF2-40B4-BE49-F238E27FC236}">
                  <a16:creationId xmlns:a16="http://schemas.microsoft.com/office/drawing/2014/main" id="{00000000-0008-0000-0100-00002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38100</xdr:rowOff>
        </xdr:to>
        <xdr:sp macro="" textlink="">
          <xdr:nvSpPr>
            <xdr:cNvPr id="174128" name="Group Box 48" hidden="1">
              <a:extLst>
                <a:ext uri="{63B3BB69-23CF-44E3-9099-C40C66FF867C}">
                  <a14:compatExt spid="_x0000_s174128"/>
                </a:ext>
                <a:ext uri="{FF2B5EF4-FFF2-40B4-BE49-F238E27FC236}">
                  <a16:creationId xmlns:a16="http://schemas.microsoft.com/office/drawing/2014/main" id="{00000000-0008-0000-0100-00003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30480</xdr:rowOff>
        </xdr:to>
        <xdr:sp macro="" textlink="">
          <xdr:nvSpPr>
            <xdr:cNvPr id="174129" name="Group Box 49" hidden="1">
              <a:extLst>
                <a:ext uri="{63B3BB69-23CF-44E3-9099-C40C66FF867C}">
                  <a14:compatExt spid="_x0000_s174129"/>
                </a:ext>
                <a:ext uri="{FF2B5EF4-FFF2-40B4-BE49-F238E27FC236}">
                  <a16:creationId xmlns:a16="http://schemas.microsoft.com/office/drawing/2014/main" id="{00000000-0008-0000-0100-00003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30480</xdr:rowOff>
        </xdr:to>
        <xdr:sp macro="" textlink="">
          <xdr:nvSpPr>
            <xdr:cNvPr id="174130" name="Group Box 50" hidden="1">
              <a:extLst>
                <a:ext uri="{63B3BB69-23CF-44E3-9099-C40C66FF867C}">
                  <a14:compatExt spid="_x0000_s174130"/>
                </a:ext>
                <a:ext uri="{FF2B5EF4-FFF2-40B4-BE49-F238E27FC236}">
                  <a16:creationId xmlns:a16="http://schemas.microsoft.com/office/drawing/2014/main" id="{00000000-0008-0000-0100-00003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15240</xdr:rowOff>
        </xdr:to>
        <xdr:sp macro="" textlink="">
          <xdr:nvSpPr>
            <xdr:cNvPr id="174131" name="Group Box 51" hidden="1">
              <a:extLst>
                <a:ext uri="{63B3BB69-23CF-44E3-9099-C40C66FF867C}">
                  <a14:compatExt spid="_x0000_s174131"/>
                </a:ext>
                <a:ext uri="{FF2B5EF4-FFF2-40B4-BE49-F238E27FC236}">
                  <a16:creationId xmlns:a16="http://schemas.microsoft.com/office/drawing/2014/main" id="{00000000-0008-0000-0100-00003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51</xdr:row>
          <xdr:rowOff>0</xdr:rowOff>
        </xdr:from>
        <xdr:to>
          <xdr:col>14</xdr:col>
          <xdr:colOff>525780</xdr:colOff>
          <xdr:row>53</xdr:row>
          <xdr:rowOff>38100</xdr:rowOff>
        </xdr:to>
        <xdr:sp macro="" textlink="">
          <xdr:nvSpPr>
            <xdr:cNvPr id="174132" name="Group Box 52" hidden="1">
              <a:extLst>
                <a:ext uri="{63B3BB69-23CF-44E3-9099-C40C66FF867C}">
                  <a14:compatExt spid="_x0000_s174132"/>
                </a:ext>
                <a:ext uri="{FF2B5EF4-FFF2-40B4-BE49-F238E27FC236}">
                  <a16:creationId xmlns:a16="http://schemas.microsoft.com/office/drawing/2014/main" id="{00000000-0008-0000-0100-00003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51</xdr:row>
          <xdr:rowOff>0</xdr:rowOff>
        </xdr:from>
        <xdr:to>
          <xdr:col>11</xdr:col>
          <xdr:colOff>106680</xdr:colOff>
          <xdr:row>53</xdr:row>
          <xdr:rowOff>30480</xdr:rowOff>
        </xdr:to>
        <xdr:sp macro="" textlink="">
          <xdr:nvSpPr>
            <xdr:cNvPr id="174133" name="Group Box 53" hidden="1">
              <a:extLst>
                <a:ext uri="{63B3BB69-23CF-44E3-9099-C40C66FF867C}">
                  <a14:compatExt spid="_x0000_s174133"/>
                </a:ext>
                <a:ext uri="{FF2B5EF4-FFF2-40B4-BE49-F238E27FC236}">
                  <a16:creationId xmlns:a16="http://schemas.microsoft.com/office/drawing/2014/main" id="{00000000-0008-0000-0100-00003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38</xdr:row>
          <xdr:rowOff>0</xdr:rowOff>
        </xdr:from>
        <xdr:to>
          <xdr:col>14</xdr:col>
          <xdr:colOff>525780</xdr:colOff>
          <xdr:row>40</xdr:row>
          <xdr:rowOff>68580</xdr:rowOff>
        </xdr:to>
        <xdr:sp macro="" textlink="">
          <xdr:nvSpPr>
            <xdr:cNvPr id="174151" name="Group Box 71" hidden="1">
              <a:extLst>
                <a:ext uri="{63B3BB69-23CF-44E3-9099-C40C66FF867C}">
                  <a14:compatExt spid="_x0000_s174151"/>
                </a:ext>
                <a:ext uri="{FF2B5EF4-FFF2-40B4-BE49-F238E27FC236}">
                  <a16:creationId xmlns:a16="http://schemas.microsoft.com/office/drawing/2014/main" id="{00000000-0008-0000-0100-00004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38</xdr:row>
          <xdr:rowOff>0</xdr:rowOff>
        </xdr:from>
        <xdr:to>
          <xdr:col>11</xdr:col>
          <xdr:colOff>91440</xdr:colOff>
          <xdr:row>40</xdr:row>
          <xdr:rowOff>38100</xdr:rowOff>
        </xdr:to>
        <xdr:sp macro="" textlink="">
          <xdr:nvSpPr>
            <xdr:cNvPr id="174152" name="Group Box 72" hidden="1">
              <a:extLst>
                <a:ext uri="{63B3BB69-23CF-44E3-9099-C40C66FF867C}">
                  <a14:compatExt spid="_x0000_s174152"/>
                </a:ext>
                <a:ext uri="{FF2B5EF4-FFF2-40B4-BE49-F238E27FC236}">
                  <a16:creationId xmlns:a16="http://schemas.microsoft.com/office/drawing/2014/main" id="{00000000-0008-0000-0100-00004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46</xdr:row>
          <xdr:rowOff>0</xdr:rowOff>
        </xdr:from>
        <xdr:to>
          <xdr:col>14</xdr:col>
          <xdr:colOff>525780</xdr:colOff>
          <xdr:row>48</xdr:row>
          <xdr:rowOff>30480</xdr:rowOff>
        </xdr:to>
        <xdr:sp macro="" textlink="">
          <xdr:nvSpPr>
            <xdr:cNvPr id="174153" name="Group Box 73" hidden="1">
              <a:extLst>
                <a:ext uri="{63B3BB69-23CF-44E3-9099-C40C66FF867C}">
                  <a14:compatExt spid="_x0000_s174153"/>
                </a:ext>
                <a:ext uri="{FF2B5EF4-FFF2-40B4-BE49-F238E27FC236}">
                  <a16:creationId xmlns:a16="http://schemas.microsoft.com/office/drawing/2014/main" id="{00000000-0008-0000-0100-00004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46</xdr:row>
          <xdr:rowOff>0</xdr:rowOff>
        </xdr:from>
        <xdr:to>
          <xdr:col>14</xdr:col>
          <xdr:colOff>525780</xdr:colOff>
          <xdr:row>48</xdr:row>
          <xdr:rowOff>53340</xdr:rowOff>
        </xdr:to>
        <xdr:sp macro="" textlink="">
          <xdr:nvSpPr>
            <xdr:cNvPr id="174154" name="Group Box 74" hidden="1">
              <a:extLst>
                <a:ext uri="{63B3BB69-23CF-44E3-9099-C40C66FF867C}">
                  <a14:compatExt spid="_x0000_s174154"/>
                </a:ext>
                <a:ext uri="{FF2B5EF4-FFF2-40B4-BE49-F238E27FC236}">
                  <a16:creationId xmlns:a16="http://schemas.microsoft.com/office/drawing/2014/main" id="{00000000-0008-0000-0100-00004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46</xdr:row>
          <xdr:rowOff>0</xdr:rowOff>
        </xdr:from>
        <xdr:to>
          <xdr:col>11</xdr:col>
          <xdr:colOff>91440</xdr:colOff>
          <xdr:row>48</xdr:row>
          <xdr:rowOff>30480</xdr:rowOff>
        </xdr:to>
        <xdr:sp macro="" textlink="">
          <xdr:nvSpPr>
            <xdr:cNvPr id="174155" name="Group Box 75" hidden="1">
              <a:extLst>
                <a:ext uri="{63B3BB69-23CF-44E3-9099-C40C66FF867C}">
                  <a14:compatExt spid="_x0000_s174155"/>
                </a:ext>
                <a:ext uri="{FF2B5EF4-FFF2-40B4-BE49-F238E27FC236}">
                  <a16:creationId xmlns:a16="http://schemas.microsoft.com/office/drawing/2014/main" id="{00000000-0008-0000-0100-00004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56" name="Group Box 76" hidden="1">
              <a:extLst>
                <a:ext uri="{63B3BB69-23CF-44E3-9099-C40C66FF867C}">
                  <a14:compatExt spid="_x0000_s174156"/>
                </a:ext>
                <a:ext uri="{FF2B5EF4-FFF2-40B4-BE49-F238E27FC236}">
                  <a16:creationId xmlns:a16="http://schemas.microsoft.com/office/drawing/2014/main" id="{00000000-0008-0000-0100-00004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57" name="Group Box 77" hidden="1">
              <a:extLst>
                <a:ext uri="{63B3BB69-23CF-44E3-9099-C40C66FF867C}">
                  <a14:compatExt spid="_x0000_s174157"/>
                </a:ext>
                <a:ext uri="{FF2B5EF4-FFF2-40B4-BE49-F238E27FC236}">
                  <a16:creationId xmlns:a16="http://schemas.microsoft.com/office/drawing/2014/main" id="{00000000-0008-0000-0100-00004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58" name="Group Box 78" hidden="1">
              <a:extLst>
                <a:ext uri="{63B3BB69-23CF-44E3-9099-C40C66FF867C}">
                  <a14:compatExt spid="_x0000_s174158"/>
                </a:ext>
                <a:ext uri="{FF2B5EF4-FFF2-40B4-BE49-F238E27FC236}">
                  <a16:creationId xmlns:a16="http://schemas.microsoft.com/office/drawing/2014/main" id="{00000000-0008-0000-0100-00004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59" name="Group Box 79" hidden="1">
              <a:extLst>
                <a:ext uri="{63B3BB69-23CF-44E3-9099-C40C66FF867C}">
                  <a14:compatExt spid="_x0000_s174159"/>
                </a:ext>
                <a:ext uri="{FF2B5EF4-FFF2-40B4-BE49-F238E27FC236}">
                  <a16:creationId xmlns:a16="http://schemas.microsoft.com/office/drawing/2014/main" id="{00000000-0008-0000-0100-00004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60" name="Group Box 80" hidden="1">
              <a:extLst>
                <a:ext uri="{63B3BB69-23CF-44E3-9099-C40C66FF867C}">
                  <a14:compatExt spid="_x0000_s174160"/>
                </a:ext>
                <a:ext uri="{FF2B5EF4-FFF2-40B4-BE49-F238E27FC236}">
                  <a16:creationId xmlns:a16="http://schemas.microsoft.com/office/drawing/2014/main" id="{00000000-0008-0000-0100-00005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61" name="Group Box 81" hidden="1">
              <a:extLst>
                <a:ext uri="{63B3BB69-23CF-44E3-9099-C40C66FF867C}">
                  <a14:compatExt spid="_x0000_s174161"/>
                </a:ext>
                <a:ext uri="{FF2B5EF4-FFF2-40B4-BE49-F238E27FC236}">
                  <a16:creationId xmlns:a16="http://schemas.microsoft.com/office/drawing/2014/main" id="{00000000-0008-0000-0100-00005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62" name="Group Box 82" hidden="1">
              <a:extLst>
                <a:ext uri="{63B3BB69-23CF-44E3-9099-C40C66FF867C}">
                  <a14:compatExt spid="_x0000_s174162"/>
                </a:ext>
                <a:ext uri="{FF2B5EF4-FFF2-40B4-BE49-F238E27FC236}">
                  <a16:creationId xmlns:a16="http://schemas.microsoft.com/office/drawing/2014/main" id="{00000000-0008-0000-0100-00005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525780</xdr:colOff>
          <xdr:row>44</xdr:row>
          <xdr:rowOff>0</xdr:rowOff>
        </xdr:to>
        <xdr:sp macro="" textlink="">
          <xdr:nvSpPr>
            <xdr:cNvPr id="174163" name="Group Box 83" hidden="1">
              <a:extLst>
                <a:ext uri="{63B3BB69-23CF-44E3-9099-C40C66FF867C}">
                  <a14:compatExt spid="_x0000_s174163"/>
                </a:ext>
                <a:ext uri="{FF2B5EF4-FFF2-40B4-BE49-F238E27FC236}">
                  <a16:creationId xmlns:a16="http://schemas.microsoft.com/office/drawing/2014/main" id="{00000000-0008-0000-0100-00005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64" name="Group Box 84" hidden="1">
              <a:extLst>
                <a:ext uri="{63B3BB69-23CF-44E3-9099-C40C66FF867C}">
                  <a14:compatExt spid="_x0000_s174164"/>
                </a:ext>
                <a:ext uri="{FF2B5EF4-FFF2-40B4-BE49-F238E27FC236}">
                  <a16:creationId xmlns:a16="http://schemas.microsoft.com/office/drawing/2014/main" id="{00000000-0008-0000-0100-00005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30480</xdr:colOff>
          <xdr:row>107</xdr:row>
          <xdr:rowOff>182880</xdr:rowOff>
        </xdr:from>
        <xdr:to>
          <xdr:col>5</xdr:col>
          <xdr:colOff>297180</xdr:colOff>
          <xdr:row>109</xdr:row>
          <xdr:rowOff>30480</xdr:rowOff>
        </xdr:to>
        <xdr:sp macro="" textlink="">
          <xdr:nvSpPr>
            <xdr:cNvPr id="174166" name="Check Box 86" hidden="1">
              <a:extLst>
                <a:ext uri="{63B3BB69-23CF-44E3-9099-C40C66FF867C}">
                  <a14:compatExt spid="_x0000_s174166"/>
                </a:ext>
                <a:ext uri="{FF2B5EF4-FFF2-40B4-BE49-F238E27FC236}">
                  <a16:creationId xmlns:a16="http://schemas.microsoft.com/office/drawing/2014/main" id="{00000000-0008-0000-0100-000056A8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514350</xdr:colOff>
          <xdr:row>27</xdr:row>
          <xdr:rowOff>57150</xdr:rowOff>
        </xdr:from>
        <xdr:to>
          <xdr:col>8</xdr:col>
          <xdr:colOff>187325</xdr:colOff>
          <xdr:row>28</xdr:row>
          <xdr:rowOff>0</xdr:rowOff>
        </xdr:to>
        <xdr:grpSp>
          <xdr:nvGrpSpPr>
            <xdr:cNvPr id="72" name="Groupe 11">
              <a:extLst>
                <a:ext uri="{FF2B5EF4-FFF2-40B4-BE49-F238E27FC236}">
                  <a16:creationId xmlns:a16="http://schemas.microsoft.com/office/drawing/2014/main" id="{00000000-0008-0000-0100-000048000000}"/>
                </a:ext>
              </a:extLst>
            </xdr:cNvPr>
            <xdr:cNvGrpSpPr>
              <a:grpSpLocks/>
            </xdr:cNvGrpSpPr>
          </xdr:nvGrpSpPr>
          <xdr:grpSpPr bwMode="auto">
            <a:xfrm>
              <a:off x="5099026" y="4211369"/>
              <a:ext cx="1508515" cy="29088"/>
              <a:chOff x="37657" y="44390"/>
              <a:chExt cx="8642" cy="4582"/>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68" name="Group Box 88" hidden="1">
              <a:extLst>
                <a:ext uri="{63B3BB69-23CF-44E3-9099-C40C66FF867C}">
                  <a14:compatExt spid="_x0000_s174168"/>
                </a:ext>
                <a:ext uri="{FF2B5EF4-FFF2-40B4-BE49-F238E27FC236}">
                  <a16:creationId xmlns:a16="http://schemas.microsoft.com/office/drawing/2014/main" id="{00000000-0008-0000-0100-00005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69" name="Group Box 89" hidden="1">
              <a:extLst>
                <a:ext uri="{63B3BB69-23CF-44E3-9099-C40C66FF867C}">
                  <a14:compatExt spid="_x0000_s174169"/>
                </a:ext>
                <a:ext uri="{FF2B5EF4-FFF2-40B4-BE49-F238E27FC236}">
                  <a16:creationId xmlns:a16="http://schemas.microsoft.com/office/drawing/2014/main" id="{00000000-0008-0000-0100-00005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0" name="Group Box 90" hidden="1">
              <a:extLst>
                <a:ext uri="{63B3BB69-23CF-44E3-9099-C40C66FF867C}">
                  <a14:compatExt spid="_x0000_s174170"/>
                </a:ext>
                <a:ext uri="{FF2B5EF4-FFF2-40B4-BE49-F238E27FC236}">
                  <a16:creationId xmlns:a16="http://schemas.microsoft.com/office/drawing/2014/main" id="{00000000-0008-0000-0100-00005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71" name="Group Box 91" hidden="1">
              <a:extLst>
                <a:ext uri="{63B3BB69-23CF-44E3-9099-C40C66FF867C}">
                  <a14:compatExt spid="_x0000_s174171"/>
                </a:ext>
                <a:ext uri="{FF2B5EF4-FFF2-40B4-BE49-F238E27FC236}">
                  <a16:creationId xmlns:a16="http://schemas.microsoft.com/office/drawing/2014/main" id="{00000000-0008-0000-0100-00005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2" name="Group Box 92" hidden="1">
              <a:extLst>
                <a:ext uri="{63B3BB69-23CF-44E3-9099-C40C66FF867C}">
                  <a14:compatExt spid="_x0000_s174172"/>
                </a:ext>
                <a:ext uri="{FF2B5EF4-FFF2-40B4-BE49-F238E27FC236}">
                  <a16:creationId xmlns:a16="http://schemas.microsoft.com/office/drawing/2014/main" id="{00000000-0008-0000-0100-00005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73" name="Group Box 93" hidden="1">
              <a:extLst>
                <a:ext uri="{63B3BB69-23CF-44E3-9099-C40C66FF867C}">
                  <a14:compatExt spid="_x0000_s174173"/>
                </a:ext>
                <a:ext uri="{FF2B5EF4-FFF2-40B4-BE49-F238E27FC236}">
                  <a16:creationId xmlns:a16="http://schemas.microsoft.com/office/drawing/2014/main" id="{00000000-0008-0000-0100-00005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4" name="Group Box 94" hidden="1">
              <a:extLst>
                <a:ext uri="{63B3BB69-23CF-44E3-9099-C40C66FF867C}">
                  <a14:compatExt spid="_x0000_s174174"/>
                </a:ext>
                <a:ext uri="{FF2B5EF4-FFF2-40B4-BE49-F238E27FC236}">
                  <a16:creationId xmlns:a16="http://schemas.microsoft.com/office/drawing/2014/main" id="{00000000-0008-0000-0100-00005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75" name="Group Box 95" hidden="1">
              <a:extLst>
                <a:ext uri="{63B3BB69-23CF-44E3-9099-C40C66FF867C}">
                  <a14:compatExt spid="_x0000_s174175"/>
                </a:ext>
                <a:ext uri="{FF2B5EF4-FFF2-40B4-BE49-F238E27FC236}">
                  <a16:creationId xmlns:a16="http://schemas.microsoft.com/office/drawing/2014/main" id="{00000000-0008-0000-0100-00005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6" name="Group Box 96" hidden="1">
              <a:extLst>
                <a:ext uri="{63B3BB69-23CF-44E3-9099-C40C66FF867C}">
                  <a14:compatExt spid="_x0000_s174176"/>
                </a:ext>
                <a:ext uri="{FF2B5EF4-FFF2-40B4-BE49-F238E27FC236}">
                  <a16:creationId xmlns:a16="http://schemas.microsoft.com/office/drawing/2014/main" id="{00000000-0008-0000-0100-00006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77" name="Group Box 97" hidden="1">
              <a:extLst>
                <a:ext uri="{63B3BB69-23CF-44E3-9099-C40C66FF867C}">
                  <a14:compatExt spid="_x0000_s174177"/>
                </a:ext>
                <a:ext uri="{FF2B5EF4-FFF2-40B4-BE49-F238E27FC236}">
                  <a16:creationId xmlns:a16="http://schemas.microsoft.com/office/drawing/2014/main" id="{00000000-0008-0000-0100-00006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78" name="Group Box 98" hidden="1">
              <a:extLst>
                <a:ext uri="{63B3BB69-23CF-44E3-9099-C40C66FF867C}">
                  <a14:compatExt spid="_x0000_s174178"/>
                </a:ext>
                <a:ext uri="{FF2B5EF4-FFF2-40B4-BE49-F238E27FC236}">
                  <a16:creationId xmlns:a16="http://schemas.microsoft.com/office/drawing/2014/main" id="{00000000-0008-0000-0100-00006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79" name="Group Box 99" hidden="1">
              <a:extLst>
                <a:ext uri="{63B3BB69-23CF-44E3-9099-C40C66FF867C}">
                  <a14:compatExt spid="_x0000_s174179"/>
                </a:ext>
                <a:ext uri="{FF2B5EF4-FFF2-40B4-BE49-F238E27FC236}">
                  <a16:creationId xmlns:a16="http://schemas.microsoft.com/office/drawing/2014/main" id="{00000000-0008-0000-0100-00006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0" name="Group Box 100" hidden="1">
              <a:extLst>
                <a:ext uri="{63B3BB69-23CF-44E3-9099-C40C66FF867C}">
                  <a14:compatExt spid="_x0000_s174180"/>
                </a:ext>
                <a:ext uri="{FF2B5EF4-FFF2-40B4-BE49-F238E27FC236}">
                  <a16:creationId xmlns:a16="http://schemas.microsoft.com/office/drawing/2014/main" id="{00000000-0008-0000-0100-00006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81" name="Group Box 101" hidden="1">
              <a:extLst>
                <a:ext uri="{63B3BB69-23CF-44E3-9099-C40C66FF867C}">
                  <a14:compatExt spid="_x0000_s174181"/>
                </a:ext>
                <a:ext uri="{FF2B5EF4-FFF2-40B4-BE49-F238E27FC236}">
                  <a16:creationId xmlns:a16="http://schemas.microsoft.com/office/drawing/2014/main" id="{00000000-0008-0000-0100-00006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2" name="Group Box 102" hidden="1">
              <a:extLst>
                <a:ext uri="{63B3BB69-23CF-44E3-9099-C40C66FF867C}">
                  <a14:compatExt spid="_x0000_s174182"/>
                </a:ext>
                <a:ext uri="{FF2B5EF4-FFF2-40B4-BE49-F238E27FC236}">
                  <a16:creationId xmlns:a16="http://schemas.microsoft.com/office/drawing/2014/main" id="{00000000-0008-0000-0100-00006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83" name="Group Box 103" hidden="1">
              <a:extLst>
                <a:ext uri="{63B3BB69-23CF-44E3-9099-C40C66FF867C}">
                  <a14:compatExt spid="_x0000_s174183"/>
                </a:ext>
                <a:ext uri="{FF2B5EF4-FFF2-40B4-BE49-F238E27FC236}">
                  <a16:creationId xmlns:a16="http://schemas.microsoft.com/office/drawing/2014/main" id="{00000000-0008-0000-0100-00006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4" name="Group Box 104" hidden="1">
              <a:extLst>
                <a:ext uri="{63B3BB69-23CF-44E3-9099-C40C66FF867C}">
                  <a14:compatExt spid="_x0000_s174184"/>
                </a:ext>
                <a:ext uri="{FF2B5EF4-FFF2-40B4-BE49-F238E27FC236}">
                  <a16:creationId xmlns:a16="http://schemas.microsoft.com/office/drawing/2014/main" id="{00000000-0008-0000-0100-00006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85" name="Group Box 105" hidden="1">
              <a:extLst>
                <a:ext uri="{63B3BB69-23CF-44E3-9099-C40C66FF867C}">
                  <a14:compatExt spid="_x0000_s174185"/>
                </a:ext>
                <a:ext uri="{FF2B5EF4-FFF2-40B4-BE49-F238E27FC236}">
                  <a16:creationId xmlns:a16="http://schemas.microsoft.com/office/drawing/2014/main" id="{00000000-0008-0000-0100-00006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6" name="Group Box 106" hidden="1">
              <a:extLst>
                <a:ext uri="{63B3BB69-23CF-44E3-9099-C40C66FF867C}">
                  <a14:compatExt spid="_x0000_s174186"/>
                </a:ext>
                <a:ext uri="{FF2B5EF4-FFF2-40B4-BE49-F238E27FC236}">
                  <a16:creationId xmlns:a16="http://schemas.microsoft.com/office/drawing/2014/main" id="{00000000-0008-0000-0100-00006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87" name="Group Box 107" hidden="1">
              <a:extLst>
                <a:ext uri="{63B3BB69-23CF-44E3-9099-C40C66FF867C}">
                  <a14:compatExt spid="_x0000_s174187"/>
                </a:ext>
                <a:ext uri="{FF2B5EF4-FFF2-40B4-BE49-F238E27FC236}">
                  <a16:creationId xmlns:a16="http://schemas.microsoft.com/office/drawing/2014/main" id="{00000000-0008-0000-0100-00006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88" name="Group Box 108" hidden="1">
              <a:extLst>
                <a:ext uri="{63B3BB69-23CF-44E3-9099-C40C66FF867C}">
                  <a14:compatExt spid="_x0000_s174188"/>
                </a:ext>
                <a:ext uri="{FF2B5EF4-FFF2-40B4-BE49-F238E27FC236}">
                  <a16:creationId xmlns:a16="http://schemas.microsoft.com/office/drawing/2014/main" id="{00000000-0008-0000-0100-00006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89" name="Group Box 109" hidden="1">
              <a:extLst>
                <a:ext uri="{63B3BB69-23CF-44E3-9099-C40C66FF867C}">
                  <a14:compatExt spid="_x0000_s174189"/>
                </a:ext>
                <a:ext uri="{FF2B5EF4-FFF2-40B4-BE49-F238E27FC236}">
                  <a16:creationId xmlns:a16="http://schemas.microsoft.com/office/drawing/2014/main" id="{00000000-0008-0000-0100-00006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0" name="Group Box 110" hidden="1">
              <a:extLst>
                <a:ext uri="{63B3BB69-23CF-44E3-9099-C40C66FF867C}">
                  <a14:compatExt spid="_x0000_s174190"/>
                </a:ext>
                <a:ext uri="{FF2B5EF4-FFF2-40B4-BE49-F238E27FC236}">
                  <a16:creationId xmlns:a16="http://schemas.microsoft.com/office/drawing/2014/main" id="{00000000-0008-0000-0100-00006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91" name="Group Box 111" hidden="1">
              <a:extLst>
                <a:ext uri="{63B3BB69-23CF-44E3-9099-C40C66FF867C}">
                  <a14:compatExt spid="_x0000_s174191"/>
                </a:ext>
                <a:ext uri="{FF2B5EF4-FFF2-40B4-BE49-F238E27FC236}">
                  <a16:creationId xmlns:a16="http://schemas.microsoft.com/office/drawing/2014/main" id="{00000000-0008-0000-0100-00006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2" name="Group Box 112" hidden="1">
              <a:extLst>
                <a:ext uri="{63B3BB69-23CF-44E3-9099-C40C66FF867C}">
                  <a14:compatExt spid="_x0000_s174192"/>
                </a:ext>
                <a:ext uri="{FF2B5EF4-FFF2-40B4-BE49-F238E27FC236}">
                  <a16:creationId xmlns:a16="http://schemas.microsoft.com/office/drawing/2014/main" id="{00000000-0008-0000-0100-00007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93" name="Group Box 113" hidden="1">
              <a:extLst>
                <a:ext uri="{63B3BB69-23CF-44E3-9099-C40C66FF867C}">
                  <a14:compatExt spid="_x0000_s174193"/>
                </a:ext>
                <a:ext uri="{FF2B5EF4-FFF2-40B4-BE49-F238E27FC236}">
                  <a16:creationId xmlns:a16="http://schemas.microsoft.com/office/drawing/2014/main" id="{00000000-0008-0000-0100-00007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4" name="Group Box 114" hidden="1">
              <a:extLst>
                <a:ext uri="{63B3BB69-23CF-44E3-9099-C40C66FF867C}">
                  <a14:compatExt spid="_x0000_s174194"/>
                </a:ext>
                <a:ext uri="{FF2B5EF4-FFF2-40B4-BE49-F238E27FC236}">
                  <a16:creationId xmlns:a16="http://schemas.microsoft.com/office/drawing/2014/main" id="{00000000-0008-0000-0100-00007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95" name="Group Box 115" hidden="1">
              <a:extLst>
                <a:ext uri="{63B3BB69-23CF-44E3-9099-C40C66FF867C}">
                  <a14:compatExt spid="_x0000_s174195"/>
                </a:ext>
                <a:ext uri="{FF2B5EF4-FFF2-40B4-BE49-F238E27FC236}">
                  <a16:creationId xmlns:a16="http://schemas.microsoft.com/office/drawing/2014/main" id="{00000000-0008-0000-0100-00007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6" name="Group Box 116" hidden="1">
              <a:extLst>
                <a:ext uri="{63B3BB69-23CF-44E3-9099-C40C66FF867C}">
                  <a14:compatExt spid="_x0000_s174196"/>
                </a:ext>
                <a:ext uri="{FF2B5EF4-FFF2-40B4-BE49-F238E27FC236}">
                  <a16:creationId xmlns:a16="http://schemas.microsoft.com/office/drawing/2014/main" id="{00000000-0008-0000-0100-00007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197" name="Group Box 117" hidden="1">
              <a:extLst>
                <a:ext uri="{63B3BB69-23CF-44E3-9099-C40C66FF867C}">
                  <a14:compatExt spid="_x0000_s174197"/>
                </a:ext>
                <a:ext uri="{FF2B5EF4-FFF2-40B4-BE49-F238E27FC236}">
                  <a16:creationId xmlns:a16="http://schemas.microsoft.com/office/drawing/2014/main" id="{00000000-0008-0000-0100-00007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198" name="Group Box 118" hidden="1">
              <a:extLst>
                <a:ext uri="{63B3BB69-23CF-44E3-9099-C40C66FF867C}">
                  <a14:compatExt spid="_x0000_s174198"/>
                </a:ext>
                <a:ext uri="{FF2B5EF4-FFF2-40B4-BE49-F238E27FC236}">
                  <a16:creationId xmlns:a16="http://schemas.microsoft.com/office/drawing/2014/main" id="{00000000-0008-0000-0100-00007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199" name="Group Box 119" hidden="1">
              <a:extLst>
                <a:ext uri="{63B3BB69-23CF-44E3-9099-C40C66FF867C}">
                  <a14:compatExt spid="_x0000_s174199"/>
                </a:ext>
                <a:ext uri="{FF2B5EF4-FFF2-40B4-BE49-F238E27FC236}">
                  <a16:creationId xmlns:a16="http://schemas.microsoft.com/office/drawing/2014/main" id="{00000000-0008-0000-0100-00007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0" name="Group Box 120" hidden="1">
              <a:extLst>
                <a:ext uri="{63B3BB69-23CF-44E3-9099-C40C66FF867C}">
                  <a14:compatExt spid="_x0000_s174200"/>
                </a:ext>
                <a:ext uri="{FF2B5EF4-FFF2-40B4-BE49-F238E27FC236}">
                  <a16:creationId xmlns:a16="http://schemas.microsoft.com/office/drawing/2014/main" id="{00000000-0008-0000-0100-00007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01" name="Group Box 121" hidden="1">
              <a:extLst>
                <a:ext uri="{63B3BB69-23CF-44E3-9099-C40C66FF867C}">
                  <a14:compatExt spid="_x0000_s174201"/>
                </a:ext>
                <a:ext uri="{FF2B5EF4-FFF2-40B4-BE49-F238E27FC236}">
                  <a16:creationId xmlns:a16="http://schemas.microsoft.com/office/drawing/2014/main" id="{00000000-0008-0000-0100-00007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2" name="Group Box 122" hidden="1">
              <a:extLst>
                <a:ext uri="{63B3BB69-23CF-44E3-9099-C40C66FF867C}">
                  <a14:compatExt spid="_x0000_s174202"/>
                </a:ext>
                <a:ext uri="{FF2B5EF4-FFF2-40B4-BE49-F238E27FC236}">
                  <a16:creationId xmlns:a16="http://schemas.microsoft.com/office/drawing/2014/main" id="{00000000-0008-0000-0100-00007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03" name="Group Box 123" hidden="1">
              <a:extLst>
                <a:ext uri="{63B3BB69-23CF-44E3-9099-C40C66FF867C}">
                  <a14:compatExt spid="_x0000_s174203"/>
                </a:ext>
                <a:ext uri="{FF2B5EF4-FFF2-40B4-BE49-F238E27FC236}">
                  <a16:creationId xmlns:a16="http://schemas.microsoft.com/office/drawing/2014/main" id="{00000000-0008-0000-0100-00007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4" name="Group Box 124" hidden="1">
              <a:extLst>
                <a:ext uri="{63B3BB69-23CF-44E3-9099-C40C66FF867C}">
                  <a14:compatExt spid="_x0000_s174204"/>
                </a:ext>
                <a:ext uri="{FF2B5EF4-FFF2-40B4-BE49-F238E27FC236}">
                  <a16:creationId xmlns:a16="http://schemas.microsoft.com/office/drawing/2014/main" id="{00000000-0008-0000-0100-00007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05" name="Group Box 125" hidden="1">
              <a:extLst>
                <a:ext uri="{63B3BB69-23CF-44E3-9099-C40C66FF867C}">
                  <a14:compatExt spid="_x0000_s174205"/>
                </a:ext>
                <a:ext uri="{FF2B5EF4-FFF2-40B4-BE49-F238E27FC236}">
                  <a16:creationId xmlns:a16="http://schemas.microsoft.com/office/drawing/2014/main" id="{00000000-0008-0000-0100-00007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6" name="Group Box 126" hidden="1">
              <a:extLst>
                <a:ext uri="{63B3BB69-23CF-44E3-9099-C40C66FF867C}">
                  <a14:compatExt spid="_x0000_s174206"/>
                </a:ext>
                <a:ext uri="{FF2B5EF4-FFF2-40B4-BE49-F238E27FC236}">
                  <a16:creationId xmlns:a16="http://schemas.microsoft.com/office/drawing/2014/main" id="{00000000-0008-0000-0100-00007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07" name="Group Box 127" hidden="1">
              <a:extLst>
                <a:ext uri="{63B3BB69-23CF-44E3-9099-C40C66FF867C}">
                  <a14:compatExt spid="_x0000_s174207"/>
                </a:ext>
                <a:ext uri="{FF2B5EF4-FFF2-40B4-BE49-F238E27FC236}">
                  <a16:creationId xmlns:a16="http://schemas.microsoft.com/office/drawing/2014/main" id="{00000000-0008-0000-0100-00007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08" name="Group Box 128" hidden="1">
              <a:extLst>
                <a:ext uri="{63B3BB69-23CF-44E3-9099-C40C66FF867C}">
                  <a14:compatExt spid="_x0000_s174208"/>
                </a:ext>
                <a:ext uri="{FF2B5EF4-FFF2-40B4-BE49-F238E27FC236}">
                  <a16:creationId xmlns:a16="http://schemas.microsoft.com/office/drawing/2014/main" id="{00000000-0008-0000-0100-00008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09" name="Group Box 129" hidden="1">
              <a:extLst>
                <a:ext uri="{63B3BB69-23CF-44E3-9099-C40C66FF867C}">
                  <a14:compatExt spid="_x0000_s174209"/>
                </a:ext>
                <a:ext uri="{FF2B5EF4-FFF2-40B4-BE49-F238E27FC236}">
                  <a16:creationId xmlns:a16="http://schemas.microsoft.com/office/drawing/2014/main" id="{00000000-0008-0000-0100-00008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0" name="Group Box 130" hidden="1">
              <a:extLst>
                <a:ext uri="{63B3BB69-23CF-44E3-9099-C40C66FF867C}">
                  <a14:compatExt spid="_x0000_s174210"/>
                </a:ext>
                <a:ext uri="{FF2B5EF4-FFF2-40B4-BE49-F238E27FC236}">
                  <a16:creationId xmlns:a16="http://schemas.microsoft.com/office/drawing/2014/main" id="{00000000-0008-0000-0100-00008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11" name="Group Box 131" hidden="1">
              <a:extLst>
                <a:ext uri="{63B3BB69-23CF-44E3-9099-C40C66FF867C}">
                  <a14:compatExt spid="_x0000_s174211"/>
                </a:ext>
                <a:ext uri="{FF2B5EF4-FFF2-40B4-BE49-F238E27FC236}">
                  <a16:creationId xmlns:a16="http://schemas.microsoft.com/office/drawing/2014/main" id="{00000000-0008-0000-0100-00008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2" name="Group Box 132" hidden="1">
              <a:extLst>
                <a:ext uri="{63B3BB69-23CF-44E3-9099-C40C66FF867C}">
                  <a14:compatExt spid="_x0000_s174212"/>
                </a:ext>
                <a:ext uri="{FF2B5EF4-FFF2-40B4-BE49-F238E27FC236}">
                  <a16:creationId xmlns:a16="http://schemas.microsoft.com/office/drawing/2014/main" id="{00000000-0008-0000-0100-00008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13" name="Group Box 133" hidden="1">
              <a:extLst>
                <a:ext uri="{63B3BB69-23CF-44E3-9099-C40C66FF867C}">
                  <a14:compatExt spid="_x0000_s174213"/>
                </a:ext>
                <a:ext uri="{FF2B5EF4-FFF2-40B4-BE49-F238E27FC236}">
                  <a16:creationId xmlns:a16="http://schemas.microsoft.com/office/drawing/2014/main" id="{00000000-0008-0000-0100-00008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4" name="Group Box 134" hidden="1">
              <a:extLst>
                <a:ext uri="{63B3BB69-23CF-44E3-9099-C40C66FF867C}">
                  <a14:compatExt spid="_x0000_s174214"/>
                </a:ext>
                <a:ext uri="{FF2B5EF4-FFF2-40B4-BE49-F238E27FC236}">
                  <a16:creationId xmlns:a16="http://schemas.microsoft.com/office/drawing/2014/main" id="{00000000-0008-0000-0100-00008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15" name="Group Box 135" hidden="1">
              <a:extLst>
                <a:ext uri="{63B3BB69-23CF-44E3-9099-C40C66FF867C}">
                  <a14:compatExt spid="_x0000_s174215"/>
                </a:ext>
                <a:ext uri="{FF2B5EF4-FFF2-40B4-BE49-F238E27FC236}">
                  <a16:creationId xmlns:a16="http://schemas.microsoft.com/office/drawing/2014/main" id="{00000000-0008-0000-0100-00008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6" name="Group Box 136" hidden="1">
              <a:extLst>
                <a:ext uri="{63B3BB69-23CF-44E3-9099-C40C66FF867C}">
                  <a14:compatExt spid="_x0000_s174216"/>
                </a:ext>
                <a:ext uri="{FF2B5EF4-FFF2-40B4-BE49-F238E27FC236}">
                  <a16:creationId xmlns:a16="http://schemas.microsoft.com/office/drawing/2014/main" id="{00000000-0008-0000-0100-00008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17" name="Group Box 137" hidden="1">
              <a:extLst>
                <a:ext uri="{63B3BB69-23CF-44E3-9099-C40C66FF867C}">
                  <a14:compatExt spid="_x0000_s174217"/>
                </a:ext>
                <a:ext uri="{FF2B5EF4-FFF2-40B4-BE49-F238E27FC236}">
                  <a16:creationId xmlns:a16="http://schemas.microsoft.com/office/drawing/2014/main" id="{00000000-0008-0000-0100-00008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18" name="Group Box 138" hidden="1">
              <a:extLst>
                <a:ext uri="{63B3BB69-23CF-44E3-9099-C40C66FF867C}">
                  <a14:compatExt spid="_x0000_s174218"/>
                </a:ext>
                <a:ext uri="{FF2B5EF4-FFF2-40B4-BE49-F238E27FC236}">
                  <a16:creationId xmlns:a16="http://schemas.microsoft.com/office/drawing/2014/main" id="{00000000-0008-0000-0100-00008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19" name="Group Box 139" hidden="1">
              <a:extLst>
                <a:ext uri="{63B3BB69-23CF-44E3-9099-C40C66FF867C}">
                  <a14:compatExt spid="_x0000_s174219"/>
                </a:ext>
                <a:ext uri="{FF2B5EF4-FFF2-40B4-BE49-F238E27FC236}">
                  <a16:creationId xmlns:a16="http://schemas.microsoft.com/office/drawing/2014/main" id="{00000000-0008-0000-0100-00008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0" name="Group Box 140" hidden="1">
              <a:extLst>
                <a:ext uri="{63B3BB69-23CF-44E3-9099-C40C66FF867C}">
                  <a14:compatExt spid="_x0000_s174220"/>
                </a:ext>
                <a:ext uri="{FF2B5EF4-FFF2-40B4-BE49-F238E27FC236}">
                  <a16:creationId xmlns:a16="http://schemas.microsoft.com/office/drawing/2014/main" id="{00000000-0008-0000-0100-00008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21" name="Group Box 141" hidden="1">
              <a:extLst>
                <a:ext uri="{63B3BB69-23CF-44E3-9099-C40C66FF867C}">
                  <a14:compatExt spid="_x0000_s174221"/>
                </a:ext>
                <a:ext uri="{FF2B5EF4-FFF2-40B4-BE49-F238E27FC236}">
                  <a16:creationId xmlns:a16="http://schemas.microsoft.com/office/drawing/2014/main" id="{00000000-0008-0000-0100-00008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2" name="Group Box 142" hidden="1">
              <a:extLst>
                <a:ext uri="{63B3BB69-23CF-44E3-9099-C40C66FF867C}">
                  <a14:compatExt spid="_x0000_s174222"/>
                </a:ext>
                <a:ext uri="{FF2B5EF4-FFF2-40B4-BE49-F238E27FC236}">
                  <a16:creationId xmlns:a16="http://schemas.microsoft.com/office/drawing/2014/main" id="{00000000-0008-0000-0100-00008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23" name="Group Box 143" hidden="1">
              <a:extLst>
                <a:ext uri="{63B3BB69-23CF-44E3-9099-C40C66FF867C}">
                  <a14:compatExt spid="_x0000_s174223"/>
                </a:ext>
                <a:ext uri="{FF2B5EF4-FFF2-40B4-BE49-F238E27FC236}">
                  <a16:creationId xmlns:a16="http://schemas.microsoft.com/office/drawing/2014/main" id="{00000000-0008-0000-0100-00008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4" name="Group Box 144" hidden="1">
              <a:extLst>
                <a:ext uri="{63B3BB69-23CF-44E3-9099-C40C66FF867C}">
                  <a14:compatExt spid="_x0000_s174224"/>
                </a:ext>
                <a:ext uri="{FF2B5EF4-FFF2-40B4-BE49-F238E27FC236}">
                  <a16:creationId xmlns:a16="http://schemas.microsoft.com/office/drawing/2014/main" id="{00000000-0008-0000-0100-00009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25" name="Group Box 145" hidden="1">
              <a:extLst>
                <a:ext uri="{63B3BB69-23CF-44E3-9099-C40C66FF867C}">
                  <a14:compatExt spid="_x0000_s174225"/>
                </a:ext>
                <a:ext uri="{FF2B5EF4-FFF2-40B4-BE49-F238E27FC236}">
                  <a16:creationId xmlns:a16="http://schemas.microsoft.com/office/drawing/2014/main" id="{00000000-0008-0000-0100-00009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6" name="Group Box 146" hidden="1">
              <a:extLst>
                <a:ext uri="{63B3BB69-23CF-44E3-9099-C40C66FF867C}">
                  <a14:compatExt spid="_x0000_s174226"/>
                </a:ext>
                <a:ext uri="{FF2B5EF4-FFF2-40B4-BE49-F238E27FC236}">
                  <a16:creationId xmlns:a16="http://schemas.microsoft.com/office/drawing/2014/main" id="{00000000-0008-0000-0100-00009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27" name="Group Box 147" hidden="1">
              <a:extLst>
                <a:ext uri="{63B3BB69-23CF-44E3-9099-C40C66FF867C}">
                  <a14:compatExt spid="_x0000_s174227"/>
                </a:ext>
                <a:ext uri="{FF2B5EF4-FFF2-40B4-BE49-F238E27FC236}">
                  <a16:creationId xmlns:a16="http://schemas.microsoft.com/office/drawing/2014/main" id="{00000000-0008-0000-0100-00009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28" name="Group Box 148" hidden="1">
              <a:extLst>
                <a:ext uri="{63B3BB69-23CF-44E3-9099-C40C66FF867C}">
                  <a14:compatExt spid="_x0000_s174228"/>
                </a:ext>
                <a:ext uri="{FF2B5EF4-FFF2-40B4-BE49-F238E27FC236}">
                  <a16:creationId xmlns:a16="http://schemas.microsoft.com/office/drawing/2014/main" id="{00000000-0008-0000-0100-00009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29" name="Group Box 149" hidden="1">
              <a:extLst>
                <a:ext uri="{63B3BB69-23CF-44E3-9099-C40C66FF867C}">
                  <a14:compatExt spid="_x0000_s174229"/>
                </a:ext>
                <a:ext uri="{FF2B5EF4-FFF2-40B4-BE49-F238E27FC236}">
                  <a16:creationId xmlns:a16="http://schemas.microsoft.com/office/drawing/2014/main" id="{00000000-0008-0000-0100-00009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0" name="Group Box 150" hidden="1">
              <a:extLst>
                <a:ext uri="{63B3BB69-23CF-44E3-9099-C40C66FF867C}">
                  <a14:compatExt spid="_x0000_s174230"/>
                </a:ext>
                <a:ext uri="{FF2B5EF4-FFF2-40B4-BE49-F238E27FC236}">
                  <a16:creationId xmlns:a16="http://schemas.microsoft.com/office/drawing/2014/main" id="{00000000-0008-0000-0100-00009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31" name="Group Box 151" hidden="1">
              <a:extLst>
                <a:ext uri="{63B3BB69-23CF-44E3-9099-C40C66FF867C}">
                  <a14:compatExt spid="_x0000_s174231"/>
                </a:ext>
                <a:ext uri="{FF2B5EF4-FFF2-40B4-BE49-F238E27FC236}">
                  <a16:creationId xmlns:a16="http://schemas.microsoft.com/office/drawing/2014/main" id="{00000000-0008-0000-0100-00009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2" name="Group Box 152" hidden="1">
              <a:extLst>
                <a:ext uri="{63B3BB69-23CF-44E3-9099-C40C66FF867C}">
                  <a14:compatExt spid="_x0000_s174232"/>
                </a:ext>
                <a:ext uri="{FF2B5EF4-FFF2-40B4-BE49-F238E27FC236}">
                  <a16:creationId xmlns:a16="http://schemas.microsoft.com/office/drawing/2014/main" id="{00000000-0008-0000-0100-00009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33" name="Group Box 153" hidden="1">
              <a:extLst>
                <a:ext uri="{63B3BB69-23CF-44E3-9099-C40C66FF867C}">
                  <a14:compatExt spid="_x0000_s174233"/>
                </a:ext>
                <a:ext uri="{FF2B5EF4-FFF2-40B4-BE49-F238E27FC236}">
                  <a16:creationId xmlns:a16="http://schemas.microsoft.com/office/drawing/2014/main" id="{00000000-0008-0000-0100-00009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4" name="Group Box 154" hidden="1">
              <a:extLst>
                <a:ext uri="{63B3BB69-23CF-44E3-9099-C40C66FF867C}">
                  <a14:compatExt spid="_x0000_s174234"/>
                </a:ext>
                <a:ext uri="{FF2B5EF4-FFF2-40B4-BE49-F238E27FC236}">
                  <a16:creationId xmlns:a16="http://schemas.microsoft.com/office/drawing/2014/main" id="{00000000-0008-0000-0100-00009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35" name="Group Box 155" hidden="1">
              <a:extLst>
                <a:ext uri="{63B3BB69-23CF-44E3-9099-C40C66FF867C}">
                  <a14:compatExt spid="_x0000_s174235"/>
                </a:ext>
                <a:ext uri="{FF2B5EF4-FFF2-40B4-BE49-F238E27FC236}">
                  <a16:creationId xmlns:a16="http://schemas.microsoft.com/office/drawing/2014/main" id="{00000000-0008-0000-0100-00009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6" name="Group Box 156" hidden="1">
              <a:extLst>
                <a:ext uri="{63B3BB69-23CF-44E3-9099-C40C66FF867C}">
                  <a14:compatExt spid="_x0000_s174236"/>
                </a:ext>
                <a:ext uri="{FF2B5EF4-FFF2-40B4-BE49-F238E27FC236}">
                  <a16:creationId xmlns:a16="http://schemas.microsoft.com/office/drawing/2014/main" id="{00000000-0008-0000-0100-00009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37" name="Group Box 157" hidden="1">
              <a:extLst>
                <a:ext uri="{63B3BB69-23CF-44E3-9099-C40C66FF867C}">
                  <a14:compatExt spid="_x0000_s174237"/>
                </a:ext>
                <a:ext uri="{FF2B5EF4-FFF2-40B4-BE49-F238E27FC236}">
                  <a16:creationId xmlns:a16="http://schemas.microsoft.com/office/drawing/2014/main" id="{00000000-0008-0000-0100-00009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38" name="Group Box 158" hidden="1">
              <a:extLst>
                <a:ext uri="{63B3BB69-23CF-44E3-9099-C40C66FF867C}">
                  <a14:compatExt spid="_x0000_s174238"/>
                </a:ext>
                <a:ext uri="{FF2B5EF4-FFF2-40B4-BE49-F238E27FC236}">
                  <a16:creationId xmlns:a16="http://schemas.microsoft.com/office/drawing/2014/main" id="{00000000-0008-0000-0100-00009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39" name="Group Box 159" hidden="1">
              <a:extLst>
                <a:ext uri="{63B3BB69-23CF-44E3-9099-C40C66FF867C}">
                  <a14:compatExt spid="_x0000_s174239"/>
                </a:ext>
                <a:ext uri="{FF2B5EF4-FFF2-40B4-BE49-F238E27FC236}">
                  <a16:creationId xmlns:a16="http://schemas.microsoft.com/office/drawing/2014/main" id="{00000000-0008-0000-0100-00009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0" name="Group Box 160" hidden="1">
              <a:extLst>
                <a:ext uri="{63B3BB69-23CF-44E3-9099-C40C66FF867C}">
                  <a14:compatExt spid="_x0000_s174240"/>
                </a:ext>
                <a:ext uri="{FF2B5EF4-FFF2-40B4-BE49-F238E27FC236}">
                  <a16:creationId xmlns:a16="http://schemas.microsoft.com/office/drawing/2014/main" id="{00000000-0008-0000-0100-0000A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41" name="Group Box 161" hidden="1">
              <a:extLst>
                <a:ext uri="{63B3BB69-23CF-44E3-9099-C40C66FF867C}">
                  <a14:compatExt spid="_x0000_s174241"/>
                </a:ext>
                <a:ext uri="{FF2B5EF4-FFF2-40B4-BE49-F238E27FC236}">
                  <a16:creationId xmlns:a16="http://schemas.microsoft.com/office/drawing/2014/main" id="{00000000-0008-0000-0100-0000A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2" name="Group Box 162" hidden="1">
              <a:extLst>
                <a:ext uri="{63B3BB69-23CF-44E3-9099-C40C66FF867C}">
                  <a14:compatExt spid="_x0000_s174242"/>
                </a:ext>
                <a:ext uri="{FF2B5EF4-FFF2-40B4-BE49-F238E27FC236}">
                  <a16:creationId xmlns:a16="http://schemas.microsoft.com/office/drawing/2014/main" id="{00000000-0008-0000-0100-0000A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43" name="Group Box 163" hidden="1">
              <a:extLst>
                <a:ext uri="{63B3BB69-23CF-44E3-9099-C40C66FF867C}">
                  <a14:compatExt spid="_x0000_s174243"/>
                </a:ext>
                <a:ext uri="{FF2B5EF4-FFF2-40B4-BE49-F238E27FC236}">
                  <a16:creationId xmlns:a16="http://schemas.microsoft.com/office/drawing/2014/main" id="{00000000-0008-0000-0100-0000A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4" name="Group Box 164" hidden="1">
              <a:extLst>
                <a:ext uri="{63B3BB69-23CF-44E3-9099-C40C66FF867C}">
                  <a14:compatExt spid="_x0000_s174244"/>
                </a:ext>
                <a:ext uri="{FF2B5EF4-FFF2-40B4-BE49-F238E27FC236}">
                  <a16:creationId xmlns:a16="http://schemas.microsoft.com/office/drawing/2014/main" id="{00000000-0008-0000-0100-0000A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45" name="Group Box 165" hidden="1">
              <a:extLst>
                <a:ext uri="{63B3BB69-23CF-44E3-9099-C40C66FF867C}">
                  <a14:compatExt spid="_x0000_s174245"/>
                </a:ext>
                <a:ext uri="{FF2B5EF4-FFF2-40B4-BE49-F238E27FC236}">
                  <a16:creationId xmlns:a16="http://schemas.microsoft.com/office/drawing/2014/main" id="{00000000-0008-0000-0100-0000A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6" name="Group Box 166" hidden="1">
              <a:extLst>
                <a:ext uri="{63B3BB69-23CF-44E3-9099-C40C66FF867C}">
                  <a14:compatExt spid="_x0000_s174246"/>
                </a:ext>
                <a:ext uri="{FF2B5EF4-FFF2-40B4-BE49-F238E27FC236}">
                  <a16:creationId xmlns:a16="http://schemas.microsoft.com/office/drawing/2014/main" id="{00000000-0008-0000-0100-0000A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47" name="Group Box 167" hidden="1">
              <a:extLst>
                <a:ext uri="{63B3BB69-23CF-44E3-9099-C40C66FF867C}">
                  <a14:compatExt spid="_x0000_s174247"/>
                </a:ext>
                <a:ext uri="{FF2B5EF4-FFF2-40B4-BE49-F238E27FC236}">
                  <a16:creationId xmlns:a16="http://schemas.microsoft.com/office/drawing/2014/main" id="{00000000-0008-0000-0100-0000A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48" name="Group Box 168" hidden="1">
              <a:extLst>
                <a:ext uri="{63B3BB69-23CF-44E3-9099-C40C66FF867C}">
                  <a14:compatExt spid="_x0000_s174248"/>
                </a:ext>
                <a:ext uri="{FF2B5EF4-FFF2-40B4-BE49-F238E27FC236}">
                  <a16:creationId xmlns:a16="http://schemas.microsoft.com/office/drawing/2014/main" id="{00000000-0008-0000-0100-0000A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49" name="Group Box 169" hidden="1">
              <a:extLst>
                <a:ext uri="{63B3BB69-23CF-44E3-9099-C40C66FF867C}">
                  <a14:compatExt spid="_x0000_s174249"/>
                </a:ext>
                <a:ext uri="{FF2B5EF4-FFF2-40B4-BE49-F238E27FC236}">
                  <a16:creationId xmlns:a16="http://schemas.microsoft.com/office/drawing/2014/main" id="{00000000-0008-0000-0100-0000A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0" name="Group Box 170" hidden="1">
              <a:extLst>
                <a:ext uri="{63B3BB69-23CF-44E3-9099-C40C66FF867C}">
                  <a14:compatExt spid="_x0000_s174250"/>
                </a:ext>
                <a:ext uri="{FF2B5EF4-FFF2-40B4-BE49-F238E27FC236}">
                  <a16:creationId xmlns:a16="http://schemas.microsoft.com/office/drawing/2014/main" id="{00000000-0008-0000-0100-0000A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51" name="Group Box 171" hidden="1">
              <a:extLst>
                <a:ext uri="{63B3BB69-23CF-44E3-9099-C40C66FF867C}">
                  <a14:compatExt spid="_x0000_s174251"/>
                </a:ext>
                <a:ext uri="{FF2B5EF4-FFF2-40B4-BE49-F238E27FC236}">
                  <a16:creationId xmlns:a16="http://schemas.microsoft.com/office/drawing/2014/main" id="{00000000-0008-0000-0100-0000A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2" name="Group Box 172" hidden="1">
              <a:extLst>
                <a:ext uri="{63B3BB69-23CF-44E3-9099-C40C66FF867C}">
                  <a14:compatExt spid="_x0000_s174252"/>
                </a:ext>
                <a:ext uri="{FF2B5EF4-FFF2-40B4-BE49-F238E27FC236}">
                  <a16:creationId xmlns:a16="http://schemas.microsoft.com/office/drawing/2014/main" id="{00000000-0008-0000-0100-0000A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53" name="Group Box 173" hidden="1">
              <a:extLst>
                <a:ext uri="{63B3BB69-23CF-44E3-9099-C40C66FF867C}">
                  <a14:compatExt spid="_x0000_s174253"/>
                </a:ext>
                <a:ext uri="{FF2B5EF4-FFF2-40B4-BE49-F238E27FC236}">
                  <a16:creationId xmlns:a16="http://schemas.microsoft.com/office/drawing/2014/main" id="{00000000-0008-0000-0100-0000A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4" name="Group Box 174" hidden="1">
              <a:extLst>
                <a:ext uri="{63B3BB69-23CF-44E3-9099-C40C66FF867C}">
                  <a14:compatExt spid="_x0000_s174254"/>
                </a:ext>
                <a:ext uri="{FF2B5EF4-FFF2-40B4-BE49-F238E27FC236}">
                  <a16:creationId xmlns:a16="http://schemas.microsoft.com/office/drawing/2014/main" id="{00000000-0008-0000-0100-0000A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55" name="Group Box 175" hidden="1">
              <a:extLst>
                <a:ext uri="{63B3BB69-23CF-44E3-9099-C40C66FF867C}">
                  <a14:compatExt spid="_x0000_s174255"/>
                </a:ext>
                <a:ext uri="{FF2B5EF4-FFF2-40B4-BE49-F238E27FC236}">
                  <a16:creationId xmlns:a16="http://schemas.microsoft.com/office/drawing/2014/main" id="{00000000-0008-0000-0100-0000A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6" name="Group Box 176" hidden="1">
              <a:extLst>
                <a:ext uri="{63B3BB69-23CF-44E3-9099-C40C66FF867C}">
                  <a14:compatExt spid="_x0000_s174256"/>
                </a:ext>
                <a:ext uri="{FF2B5EF4-FFF2-40B4-BE49-F238E27FC236}">
                  <a16:creationId xmlns:a16="http://schemas.microsoft.com/office/drawing/2014/main" id="{00000000-0008-0000-0100-0000B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57" name="Group Box 177" hidden="1">
              <a:extLst>
                <a:ext uri="{63B3BB69-23CF-44E3-9099-C40C66FF867C}">
                  <a14:compatExt spid="_x0000_s174257"/>
                </a:ext>
                <a:ext uri="{FF2B5EF4-FFF2-40B4-BE49-F238E27FC236}">
                  <a16:creationId xmlns:a16="http://schemas.microsoft.com/office/drawing/2014/main" id="{00000000-0008-0000-0100-0000B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58" name="Group Box 178" hidden="1">
              <a:extLst>
                <a:ext uri="{63B3BB69-23CF-44E3-9099-C40C66FF867C}">
                  <a14:compatExt spid="_x0000_s174258"/>
                </a:ext>
                <a:ext uri="{FF2B5EF4-FFF2-40B4-BE49-F238E27FC236}">
                  <a16:creationId xmlns:a16="http://schemas.microsoft.com/office/drawing/2014/main" id="{00000000-0008-0000-0100-0000B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59" name="Group Box 179" hidden="1">
              <a:extLst>
                <a:ext uri="{63B3BB69-23CF-44E3-9099-C40C66FF867C}">
                  <a14:compatExt spid="_x0000_s174259"/>
                </a:ext>
                <a:ext uri="{FF2B5EF4-FFF2-40B4-BE49-F238E27FC236}">
                  <a16:creationId xmlns:a16="http://schemas.microsoft.com/office/drawing/2014/main" id="{00000000-0008-0000-0100-0000B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0" name="Group Box 180" hidden="1">
              <a:extLst>
                <a:ext uri="{63B3BB69-23CF-44E3-9099-C40C66FF867C}">
                  <a14:compatExt spid="_x0000_s174260"/>
                </a:ext>
                <a:ext uri="{FF2B5EF4-FFF2-40B4-BE49-F238E27FC236}">
                  <a16:creationId xmlns:a16="http://schemas.microsoft.com/office/drawing/2014/main" id="{00000000-0008-0000-0100-0000B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61" name="Group Box 181" hidden="1">
              <a:extLst>
                <a:ext uri="{63B3BB69-23CF-44E3-9099-C40C66FF867C}">
                  <a14:compatExt spid="_x0000_s174261"/>
                </a:ext>
                <a:ext uri="{FF2B5EF4-FFF2-40B4-BE49-F238E27FC236}">
                  <a16:creationId xmlns:a16="http://schemas.microsoft.com/office/drawing/2014/main" id="{00000000-0008-0000-0100-0000B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2" name="Group Box 182" hidden="1">
              <a:extLst>
                <a:ext uri="{63B3BB69-23CF-44E3-9099-C40C66FF867C}">
                  <a14:compatExt spid="_x0000_s174262"/>
                </a:ext>
                <a:ext uri="{FF2B5EF4-FFF2-40B4-BE49-F238E27FC236}">
                  <a16:creationId xmlns:a16="http://schemas.microsoft.com/office/drawing/2014/main" id="{00000000-0008-0000-0100-0000B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63" name="Group Box 183" hidden="1">
              <a:extLst>
                <a:ext uri="{63B3BB69-23CF-44E3-9099-C40C66FF867C}">
                  <a14:compatExt spid="_x0000_s174263"/>
                </a:ext>
                <a:ext uri="{FF2B5EF4-FFF2-40B4-BE49-F238E27FC236}">
                  <a16:creationId xmlns:a16="http://schemas.microsoft.com/office/drawing/2014/main" id="{00000000-0008-0000-0100-0000B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4" name="Group Box 184" hidden="1">
              <a:extLst>
                <a:ext uri="{63B3BB69-23CF-44E3-9099-C40C66FF867C}">
                  <a14:compatExt spid="_x0000_s174264"/>
                </a:ext>
                <a:ext uri="{FF2B5EF4-FFF2-40B4-BE49-F238E27FC236}">
                  <a16:creationId xmlns:a16="http://schemas.microsoft.com/office/drawing/2014/main" id="{00000000-0008-0000-0100-0000B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65" name="Group Box 185" hidden="1">
              <a:extLst>
                <a:ext uri="{63B3BB69-23CF-44E3-9099-C40C66FF867C}">
                  <a14:compatExt spid="_x0000_s174265"/>
                </a:ext>
                <a:ext uri="{FF2B5EF4-FFF2-40B4-BE49-F238E27FC236}">
                  <a16:creationId xmlns:a16="http://schemas.microsoft.com/office/drawing/2014/main" id="{00000000-0008-0000-0100-0000B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6" name="Group Box 186" hidden="1">
              <a:extLst>
                <a:ext uri="{63B3BB69-23CF-44E3-9099-C40C66FF867C}">
                  <a14:compatExt spid="_x0000_s174266"/>
                </a:ext>
                <a:ext uri="{FF2B5EF4-FFF2-40B4-BE49-F238E27FC236}">
                  <a16:creationId xmlns:a16="http://schemas.microsoft.com/office/drawing/2014/main" id="{00000000-0008-0000-0100-0000B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67" name="Group Box 187" hidden="1">
              <a:extLst>
                <a:ext uri="{63B3BB69-23CF-44E3-9099-C40C66FF867C}">
                  <a14:compatExt spid="_x0000_s174267"/>
                </a:ext>
                <a:ext uri="{FF2B5EF4-FFF2-40B4-BE49-F238E27FC236}">
                  <a16:creationId xmlns:a16="http://schemas.microsoft.com/office/drawing/2014/main" id="{00000000-0008-0000-0100-0000B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68" name="Group Box 188" hidden="1">
              <a:extLst>
                <a:ext uri="{63B3BB69-23CF-44E3-9099-C40C66FF867C}">
                  <a14:compatExt spid="_x0000_s174268"/>
                </a:ext>
                <a:ext uri="{FF2B5EF4-FFF2-40B4-BE49-F238E27FC236}">
                  <a16:creationId xmlns:a16="http://schemas.microsoft.com/office/drawing/2014/main" id="{00000000-0008-0000-0100-0000B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69" name="Group Box 189" hidden="1">
              <a:extLst>
                <a:ext uri="{63B3BB69-23CF-44E3-9099-C40C66FF867C}">
                  <a14:compatExt spid="_x0000_s174269"/>
                </a:ext>
                <a:ext uri="{FF2B5EF4-FFF2-40B4-BE49-F238E27FC236}">
                  <a16:creationId xmlns:a16="http://schemas.microsoft.com/office/drawing/2014/main" id="{00000000-0008-0000-0100-0000B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0" name="Group Box 190" hidden="1">
              <a:extLst>
                <a:ext uri="{63B3BB69-23CF-44E3-9099-C40C66FF867C}">
                  <a14:compatExt spid="_x0000_s174270"/>
                </a:ext>
                <a:ext uri="{FF2B5EF4-FFF2-40B4-BE49-F238E27FC236}">
                  <a16:creationId xmlns:a16="http://schemas.microsoft.com/office/drawing/2014/main" id="{00000000-0008-0000-0100-0000B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71" name="Group Box 191" hidden="1">
              <a:extLst>
                <a:ext uri="{63B3BB69-23CF-44E3-9099-C40C66FF867C}">
                  <a14:compatExt spid="_x0000_s174271"/>
                </a:ext>
                <a:ext uri="{FF2B5EF4-FFF2-40B4-BE49-F238E27FC236}">
                  <a16:creationId xmlns:a16="http://schemas.microsoft.com/office/drawing/2014/main" id="{00000000-0008-0000-0100-0000B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2" name="Group Box 192" hidden="1">
              <a:extLst>
                <a:ext uri="{63B3BB69-23CF-44E3-9099-C40C66FF867C}">
                  <a14:compatExt spid="_x0000_s174272"/>
                </a:ext>
                <a:ext uri="{FF2B5EF4-FFF2-40B4-BE49-F238E27FC236}">
                  <a16:creationId xmlns:a16="http://schemas.microsoft.com/office/drawing/2014/main" id="{00000000-0008-0000-0100-0000C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73" name="Group Box 193" hidden="1">
              <a:extLst>
                <a:ext uri="{63B3BB69-23CF-44E3-9099-C40C66FF867C}">
                  <a14:compatExt spid="_x0000_s174273"/>
                </a:ext>
                <a:ext uri="{FF2B5EF4-FFF2-40B4-BE49-F238E27FC236}">
                  <a16:creationId xmlns:a16="http://schemas.microsoft.com/office/drawing/2014/main" id="{00000000-0008-0000-0100-0000C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4" name="Group Box 194" hidden="1">
              <a:extLst>
                <a:ext uri="{63B3BB69-23CF-44E3-9099-C40C66FF867C}">
                  <a14:compatExt spid="_x0000_s174274"/>
                </a:ext>
                <a:ext uri="{FF2B5EF4-FFF2-40B4-BE49-F238E27FC236}">
                  <a16:creationId xmlns:a16="http://schemas.microsoft.com/office/drawing/2014/main" id="{00000000-0008-0000-0100-0000C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75" name="Group Box 195" hidden="1">
              <a:extLst>
                <a:ext uri="{63B3BB69-23CF-44E3-9099-C40C66FF867C}">
                  <a14:compatExt spid="_x0000_s174275"/>
                </a:ext>
                <a:ext uri="{FF2B5EF4-FFF2-40B4-BE49-F238E27FC236}">
                  <a16:creationId xmlns:a16="http://schemas.microsoft.com/office/drawing/2014/main" id="{00000000-0008-0000-0100-0000C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6" name="Group Box 196" hidden="1">
              <a:extLst>
                <a:ext uri="{63B3BB69-23CF-44E3-9099-C40C66FF867C}">
                  <a14:compatExt spid="_x0000_s174276"/>
                </a:ext>
                <a:ext uri="{FF2B5EF4-FFF2-40B4-BE49-F238E27FC236}">
                  <a16:creationId xmlns:a16="http://schemas.microsoft.com/office/drawing/2014/main" id="{00000000-0008-0000-0100-0000C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77" name="Group Box 197" hidden="1">
              <a:extLst>
                <a:ext uri="{63B3BB69-23CF-44E3-9099-C40C66FF867C}">
                  <a14:compatExt spid="_x0000_s174277"/>
                </a:ext>
                <a:ext uri="{FF2B5EF4-FFF2-40B4-BE49-F238E27FC236}">
                  <a16:creationId xmlns:a16="http://schemas.microsoft.com/office/drawing/2014/main" id="{00000000-0008-0000-0100-0000C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78" name="Group Box 198" hidden="1">
              <a:extLst>
                <a:ext uri="{63B3BB69-23CF-44E3-9099-C40C66FF867C}">
                  <a14:compatExt spid="_x0000_s174278"/>
                </a:ext>
                <a:ext uri="{FF2B5EF4-FFF2-40B4-BE49-F238E27FC236}">
                  <a16:creationId xmlns:a16="http://schemas.microsoft.com/office/drawing/2014/main" id="{00000000-0008-0000-0100-0000C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79" name="Group Box 199" hidden="1">
              <a:extLst>
                <a:ext uri="{63B3BB69-23CF-44E3-9099-C40C66FF867C}">
                  <a14:compatExt spid="_x0000_s174279"/>
                </a:ext>
                <a:ext uri="{FF2B5EF4-FFF2-40B4-BE49-F238E27FC236}">
                  <a16:creationId xmlns:a16="http://schemas.microsoft.com/office/drawing/2014/main" id="{00000000-0008-0000-0100-0000C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0" name="Group Box 200" hidden="1">
              <a:extLst>
                <a:ext uri="{63B3BB69-23CF-44E3-9099-C40C66FF867C}">
                  <a14:compatExt spid="_x0000_s174280"/>
                </a:ext>
                <a:ext uri="{FF2B5EF4-FFF2-40B4-BE49-F238E27FC236}">
                  <a16:creationId xmlns:a16="http://schemas.microsoft.com/office/drawing/2014/main" id="{00000000-0008-0000-0100-0000C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81" name="Group Box 201" hidden="1">
              <a:extLst>
                <a:ext uri="{63B3BB69-23CF-44E3-9099-C40C66FF867C}">
                  <a14:compatExt spid="_x0000_s174281"/>
                </a:ext>
                <a:ext uri="{FF2B5EF4-FFF2-40B4-BE49-F238E27FC236}">
                  <a16:creationId xmlns:a16="http://schemas.microsoft.com/office/drawing/2014/main" id="{00000000-0008-0000-0100-0000C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2" name="Group Box 202" hidden="1">
              <a:extLst>
                <a:ext uri="{63B3BB69-23CF-44E3-9099-C40C66FF867C}">
                  <a14:compatExt spid="_x0000_s174282"/>
                </a:ext>
                <a:ext uri="{FF2B5EF4-FFF2-40B4-BE49-F238E27FC236}">
                  <a16:creationId xmlns:a16="http://schemas.microsoft.com/office/drawing/2014/main" id="{00000000-0008-0000-0100-0000C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83" name="Group Box 203" hidden="1">
              <a:extLst>
                <a:ext uri="{63B3BB69-23CF-44E3-9099-C40C66FF867C}">
                  <a14:compatExt spid="_x0000_s174283"/>
                </a:ext>
                <a:ext uri="{FF2B5EF4-FFF2-40B4-BE49-F238E27FC236}">
                  <a16:creationId xmlns:a16="http://schemas.microsoft.com/office/drawing/2014/main" id="{00000000-0008-0000-0100-0000C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4" name="Group Box 204" hidden="1">
              <a:extLst>
                <a:ext uri="{63B3BB69-23CF-44E3-9099-C40C66FF867C}">
                  <a14:compatExt spid="_x0000_s174284"/>
                </a:ext>
                <a:ext uri="{FF2B5EF4-FFF2-40B4-BE49-F238E27FC236}">
                  <a16:creationId xmlns:a16="http://schemas.microsoft.com/office/drawing/2014/main" id="{00000000-0008-0000-0100-0000C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85" name="Group Box 205" hidden="1">
              <a:extLst>
                <a:ext uri="{63B3BB69-23CF-44E3-9099-C40C66FF867C}">
                  <a14:compatExt spid="_x0000_s174285"/>
                </a:ext>
                <a:ext uri="{FF2B5EF4-FFF2-40B4-BE49-F238E27FC236}">
                  <a16:creationId xmlns:a16="http://schemas.microsoft.com/office/drawing/2014/main" id="{00000000-0008-0000-0100-0000C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6" name="Group Box 206" hidden="1">
              <a:extLst>
                <a:ext uri="{63B3BB69-23CF-44E3-9099-C40C66FF867C}">
                  <a14:compatExt spid="_x0000_s174286"/>
                </a:ext>
                <a:ext uri="{FF2B5EF4-FFF2-40B4-BE49-F238E27FC236}">
                  <a16:creationId xmlns:a16="http://schemas.microsoft.com/office/drawing/2014/main" id="{00000000-0008-0000-0100-0000C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87" name="Group Box 207" hidden="1">
              <a:extLst>
                <a:ext uri="{63B3BB69-23CF-44E3-9099-C40C66FF867C}">
                  <a14:compatExt spid="_x0000_s174287"/>
                </a:ext>
                <a:ext uri="{FF2B5EF4-FFF2-40B4-BE49-F238E27FC236}">
                  <a16:creationId xmlns:a16="http://schemas.microsoft.com/office/drawing/2014/main" id="{00000000-0008-0000-0100-0000C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88" name="Group Box 208" hidden="1">
              <a:extLst>
                <a:ext uri="{63B3BB69-23CF-44E3-9099-C40C66FF867C}">
                  <a14:compatExt spid="_x0000_s174288"/>
                </a:ext>
                <a:ext uri="{FF2B5EF4-FFF2-40B4-BE49-F238E27FC236}">
                  <a16:creationId xmlns:a16="http://schemas.microsoft.com/office/drawing/2014/main" id="{00000000-0008-0000-0100-0000D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89" name="Group Box 209" hidden="1">
              <a:extLst>
                <a:ext uri="{63B3BB69-23CF-44E3-9099-C40C66FF867C}">
                  <a14:compatExt spid="_x0000_s174289"/>
                </a:ext>
                <a:ext uri="{FF2B5EF4-FFF2-40B4-BE49-F238E27FC236}">
                  <a16:creationId xmlns:a16="http://schemas.microsoft.com/office/drawing/2014/main" id="{00000000-0008-0000-0100-0000D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0" name="Group Box 210" hidden="1">
              <a:extLst>
                <a:ext uri="{63B3BB69-23CF-44E3-9099-C40C66FF867C}">
                  <a14:compatExt spid="_x0000_s174290"/>
                </a:ext>
                <a:ext uri="{FF2B5EF4-FFF2-40B4-BE49-F238E27FC236}">
                  <a16:creationId xmlns:a16="http://schemas.microsoft.com/office/drawing/2014/main" id="{00000000-0008-0000-0100-0000D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91" name="Group Box 211" hidden="1">
              <a:extLst>
                <a:ext uri="{63B3BB69-23CF-44E3-9099-C40C66FF867C}">
                  <a14:compatExt spid="_x0000_s174291"/>
                </a:ext>
                <a:ext uri="{FF2B5EF4-FFF2-40B4-BE49-F238E27FC236}">
                  <a16:creationId xmlns:a16="http://schemas.microsoft.com/office/drawing/2014/main" id="{00000000-0008-0000-0100-0000D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2" name="Group Box 212" hidden="1">
              <a:extLst>
                <a:ext uri="{63B3BB69-23CF-44E3-9099-C40C66FF867C}">
                  <a14:compatExt spid="_x0000_s174292"/>
                </a:ext>
                <a:ext uri="{FF2B5EF4-FFF2-40B4-BE49-F238E27FC236}">
                  <a16:creationId xmlns:a16="http://schemas.microsoft.com/office/drawing/2014/main" id="{00000000-0008-0000-0100-0000D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93" name="Group Box 213" hidden="1">
              <a:extLst>
                <a:ext uri="{63B3BB69-23CF-44E3-9099-C40C66FF867C}">
                  <a14:compatExt spid="_x0000_s174293"/>
                </a:ext>
                <a:ext uri="{FF2B5EF4-FFF2-40B4-BE49-F238E27FC236}">
                  <a16:creationId xmlns:a16="http://schemas.microsoft.com/office/drawing/2014/main" id="{00000000-0008-0000-0100-0000D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4" name="Group Box 214" hidden="1">
              <a:extLst>
                <a:ext uri="{63B3BB69-23CF-44E3-9099-C40C66FF867C}">
                  <a14:compatExt spid="_x0000_s174294"/>
                </a:ext>
                <a:ext uri="{FF2B5EF4-FFF2-40B4-BE49-F238E27FC236}">
                  <a16:creationId xmlns:a16="http://schemas.microsoft.com/office/drawing/2014/main" id="{00000000-0008-0000-0100-0000D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95" name="Group Box 215" hidden="1">
              <a:extLst>
                <a:ext uri="{63B3BB69-23CF-44E3-9099-C40C66FF867C}">
                  <a14:compatExt spid="_x0000_s174295"/>
                </a:ext>
                <a:ext uri="{FF2B5EF4-FFF2-40B4-BE49-F238E27FC236}">
                  <a16:creationId xmlns:a16="http://schemas.microsoft.com/office/drawing/2014/main" id="{00000000-0008-0000-0100-0000D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6" name="Group Box 216" hidden="1">
              <a:extLst>
                <a:ext uri="{63B3BB69-23CF-44E3-9099-C40C66FF867C}">
                  <a14:compatExt spid="_x0000_s174296"/>
                </a:ext>
                <a:ext uri="{FF2B5EF4-FFF2-40B4-BE49-F238E27FC236}">
                  <a16:creationId xmlns:a16="http://schemas.microsoft.com/office/drawing/2014/main" id="{00000000-0008-0000-0100-0000D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297" name="Group Box 217" hidden="1">
              <a:extLst>
                <a:ext uri="{63B3BB69-23CF-44E3-9099-C40C66FF867C}">
                  <a14:compatExt spid="_x0000_s174297"/>
                </a:ext>
                <a:ext uri="{FF2B5EF4-FFF2-40B4-BE49-F238E27FC236}">
                  <a16:creationId xmlns:a16="http://schemas.microsoft.com/office/drawing/2014/main" id="{00000000-0008-0000-0100-0000D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298" name="Group Box 218" hidden="1">
              <a:extLst>
                <a:ext uri="{63B3BB69-23CF-44E3-9099-C40C66FF867C}">
                  <a14:compatExt spid="_x0000_s174298"/>
                </a:ext>
                <a:ext uri="{FF2B5EF4-FFF2-40B4-BE49-F238E27FC236}">
                  <a16:creationId xmlns:a16="http://schemas.microsoft.com/office/drawing/2014/main" id="{00000000-0008-0000-0100-0000D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299" name="Group Box 219" hidden="1">
              <a:extLst>
                <a:ext uri="{63B3BB69-23CF-44E3-9099-C40C66FF867C}">
                  <a14:compatExt spid="_x0000_s174299"/>
                </a:ext>
                <a:ext uri="{FF2B5EF4-FFF2-40B4-BE49-F238E27FC236}">
                  <a16:creationId xmlns:a16="http://schemas.microsoft.com/office/drawing/2014/main" id="{00000000-0008-0000-0100-0000D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0" name="Group Box 220" hidden="1">
              <a:extLst>
                <a:ext uri="{63B3BB69-23CF-44E3-9099-C40C66FF867C}">
                  <a14:compatExt spid="_x0000_s174300"/>
                </a:ext>
                <a:ext uri="{FF2B5EF4-FFF2-40B4-BE49-F238E27FC236}">
                  <a16:creationId xmlns:a16="http://schemas.microsoft.com/office/drawing/2014/main" id="{00000000-0008-0000-0100-0000D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01" name="Group Box 221" hidden="1">
              <a:extLst>
                <a:ext uri="{63B3BB69-23CF-44E3-9099-C40C66FF867C}">
                  <a14:compatExt spid="_x0000_s174301"/>
                </a:ext>
                <a:ext uri="{FF2B5EF4-FFF2-40B4-BE49-F238E27FC236}">
                  <a16:creationId xmlns:a16="http://schemas.microsoft.com/office/drawing/2014/main" id="{00000000-0008-0000-0100-0000D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2" name="Group Box 222" hidden="1">
              <a:extLst>
                <a:ext uri="{63B3BB69-23CF-44E3-9099-C40C66FF867C}">
                  <a14:compatExt spid="_x0000_s174302"/>
                </a:ext>
                <a:ext uri="{FF2B5EF4-FFF2-40B4-BE49-F238E27FC236}">
                  <a16:creationId xmlns:a16="http://schemas.microsoft.com/office/drawing/2014/main" id="{00000000-0008-0000-0100-0000D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03" name="Group Box 223" hidden="1">
              <a:extLst>
                <a:ext uri="{63B3BB69-23CF-44E3-9099-C40C66FF867C}">
                  <a14:compatExt spid="_x0000_s174303"/>
                </a:ext>
                <a:ext uri="{FF2B5EF4-FFF2-40B4-BE49-F238E27FC236}">
                  <a16:creationId xmlns:a16="http://schemas.microsoft.com/office/drawing/2014/main" id="{00000000-0008-0000-0100-0000D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4" name="Group Box 224" hidden="1">
              <a:extLst>
                <a:ext uri="{63B3BB69-23CF-44E3-9099-C40C66FF867C}">
                  <a14:compatExt spid="_x0000_s174304"/>
                </a:ext>
                <a:ext uri="{FF2B5EF4-FFF2-40B4-BE49-F238E27FC236}">
                  <a16:creationId xmlns:a16="http://schemas.microsoft.com/office/drawing/2014/main" id="{00000000-0008-0000-0100-0000E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05" name="Group Box 225" hidden="1">
              <a:extLst>
                <a:ext uri="{63B3BB69-23CF-44E3-9099-C40C66FF867C}">
                  <a14:compatExt spid="_x0000_s174305"/>
                </a:ext>
                <a:ext uri="{FF2B5EF4-FFF2-40B4-BE49-F238E27FC236}">
                  <a16:creationId xmlns:a16="http://schemas.microsoft.com/office/drawing/2014/main" id="{00000000-0008-0000-0100-0000E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6" name="Group Box 226" hidden="1">
              <a:extLst>
                <a:ext uri="{63B3BB69-23CF-44E3-9099-C40C66FF867C}">
                  <a14:compatExt spid="_x0000_s174306"/>
                </a:ext>
                <a:ext uri="{FF2B5EF4-FFF2-40B4-BE49-F238E27FC236}">
                  <a16:creationId xmlns:a16="http://schemas.microsoft.com/office/drawing/2014/main" id="{00000000-0008-0000-0100-0000E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07" name="Group Box 227" hidden="1">
              <a:extLst>
                <a:ext uri="{63B3BB69-23CF-44E3-9099-C40C66FF867C}">
                  <a14:compatExt spid="_x0000_s174307"/>
                </a:ext>
                <a:ext uri="{FF2B5EF4-FFF2-40B4-BE49-F238E27FC236}">
                  <a16:creationId xmlns:a16="http://schemas.microsoft.com/office/drawing/2014/main" id="{00000000-0008-0000-0100-0000E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08" name="Group Box 228" hidden="1">
              <a:extLst>
                <a:ext uri="{63B3BB69-23CF-44E3-9099-C40C66FF867C}">
                  <a14:compatExt spid="_x0000_s174308"/>
                </a:ext>
                <a:ext uri="{FF2B5EF4-FFF2-40B4-BE49-F238E27FC236}">
                  <a16:creationId xmlns:a16="http://schemas.microsoft.com/office/drawing/2014/main" id="{00000000-0008-0000-0100-0000E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09" name="Group Box 229" hidden="1">
              <a:extLst>
                <a:ext uri="{63B3BB69-23CF-44E3-9099-C40C66FF867C}">
                  <a14:compatExt spid="_x0000_s174309"/>
                </a:ext>
                <a:ext uri="{FF2B5EF4-FFF2-40B4-BE49-F238E27FC236}">
                  <a16:creationId xmlns:a16="http://schemas.microsoft.com/office/drawing/2014/main" id="{00000000-0008-0000-0100-0000E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0" name="Group Box 230" hidden="1">
              <a:extLst>
                <a:ext uri="{63B3BB69-23CF-44E3-9099-C40C66FF867C}">
                  <a14:compatExt spid="_x0000_s174310"/>
                </a:ext>
                <a:ext uri="{FF2B5EF4-FFF2-40B4-BE49-F238E27FC236}">
                  <a16:creationId xmlns:a16="http://schemas.microsoft.com/office/drawing/2014/main" id="{00000000-0008-0000-0100-0000E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11" name="Group Box 231" hidden="1">
              <a:extLst>
                <a:ext uri="{63B3BB69-23CF-44E3-9099-C40C66FF867C}">
                  <a14:compatExt spid="_x0000_s174311"/>
                </a:ext>
                <a:ext uri="{FF2B5EF4-FFF2-40B4-BE49-F238E27FC236}">
                  <a16:creationId xmlns:a16="http://schemas.microsoft.com/office/drawing/2014/main" id="{00000000-0008-0000-0100-0000E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2" name="Group Box 232" hidden="1">
              <a:extLst>
                <a:ext uri="{63B3BB69-23CF-44E3-9099-C40C66FF867C}">
                  <a14:compatExt spid="_x0000_s174312"/>
                </a:ext>
                <a:ext uri="{FF2B5EF4-FFF2-40B4-BE49-F238E27FC236}">
                  <a16:creationId xmlns:a16="http://schemas.microsoft.com/office/drawing/2014/main" id="{00000000-0008-0000-0100-0000E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13" name="Group Box 233" hidden="1">
              <a:extLst>
                <a:ext uri="{63B3BB69-23CF-44E3-9099-C40C66FF867C}">
                  <a14:compatExt spid="_x0000_s174313"/>
                </a:ext>
                <a:ext uri="{FF2B5EF4-FFF2-40B4-BE49-F238E27FC236}">
                  <a16:creationId xmlns:a16="http://schemas.microsoft.com/office/drawing/2014/main" id="{00000000-0008-0000-0100-0000E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4" name="Group Box 234" hidden="1">
              <a:extLst>
                <a:ext uri="{63B3BB69-23CF-44E3-9099-C40C66FF867C}">
                  <a14:compatExt spid="_x0000_s174314"/>
                </a:ext>
                <a:ext uri="{FF2B5EF4-FFF2-40B4-BE49-F238E27FC236}">
                  <a16:creationId xmlns:a16="http://schemas.microsoft.com/office/drawing/2014/main" id="{00000000-0008-0000-0100-0000E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15" name="Group Box 235" hidden="1">
              <a:extLst>
                <a:ext uri="{63B3BB69-23CF-44E3-9099-C40C66FF867C}">
                  <a14:compatExt spid="_x0000_s174315"/>
                </a:ext>
                <a:ext uri="{FF2B5EF4-FFF2-40B4-BE49-F238E27FC236}">
                  <a16:creationId xmlns:a16="http://schemas.microsoft.com/office/drawing/2014/main" id="{00000000-0008-0000-0100-0000E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6" name="Group Box 236" hidden="1">
              <a:extLst>
                <a:ext uri="{63B3BB69-23CF-44E3-9099-C40C66FF867C}">
                  <a14:compatExt spid="_x0000_s174316"/>
                </a:ext>
                <a:ext uri="{FF2B5EF4-FFF2-40B4-BE49-F238E27FC236}">
                  <a16:creationId xmlns:a16="http://schemas.microsoft.com/office/drawing/2014/main" id="{00000000-0008-0000-0100-0000E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17" name="Group Box 237" hidden="1">
              <a:extLst>
                <a:ext uri="{63B3BB69-23CF-44E3-9099-C40C66FF867C}">
                  <a14:compatExt spid="_x0000_s174317"/>
                </a:ext>
                <a:ext uri="{FF2B5EF4-FFF2-40B4-BE49-F238E27FC236}">
                  <a16:creationId xmlns:a16="http://schemas.microsoft.com/office/drawing/2014/main" id="{00000000-0008-0000-0100-0000E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18" name="Group Box 238" hidden="1">
              <a:extLst>
                <a:ext uri="{63B3BB69-23CF-44E3-9099-C40C66FF867C}">
                  <a14:compatExt spid="_x0000_s174318"/>
                </a:ext>
                <a:ext uri="{FF2B5EF4-FFF2-40B4-BE49-F238E27FC236}">
                  <a16:creationId xmlns:a16="http://schemas.microsoft.com/office/drawing/2014/main" id="{00000000-0008-0000-0100-0000E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19" name="Group Box 239" hidden="1">
              <a:extLst>
                <a:ext uri="{63B3BB69-23CF-44E3-9099-C40C66FF867C}">
                  <a14:compatExt spid="_x0000_s174319"/>
                </a:ext>
                <a:ext uri="{FF2B5EF4-FFF2-40B4-BE49-F238E27FC236}">
                  <a16:creationId xmlns:a16="http://schemas.microsoft.com/office/drawing/2014/main" id="{00000000-0008-0000-0100-0000E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0" name="Group Box 240" hidden="1">
              <a:extLst>
                <a:ext uri="{63B3BB69-23CF-44E3-9099-C40C66FF867C}">
                  <a14:compatExt spid="_x0000_s174320"/>
                </a:ext>
                <a:ext uri="{FF2B5EF4-FFF2-40B4-BE49-F238E27FC236}">
                  <a16:creationId xmlns:a16="http://schemas.microsoft.com/office/drawing/2014/main" id="{00000000-0008-0000-0100-0000F0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21" name="Group Box 241" hidden="1">
              <a:extLst>
                <a:ext uri="{63B3BB69-23CF-44E3-9099-C40C66FF867C}">
                  <a14:compatExt spid="_x0000_s174321"/>
                </a:ext>
                <a:ext uri="{FF2B5EF4-FFF2-40B4-BE49-F238E27FC236}">
                  <a16:creationId xmlns:a16="http://schemas.microsoft.com/office/drawing/2014/main" id="{00000000-0008-0000-0100-0000F1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2" name="Group Box 242" hidden="1">
              <a:extLst>
                <a:ext uri="{63B3BB69-23CF-44E3-9099-C40C66FF867C}">
                  <a14:compatExt spid="_x0000_s174322"/>
                </a:ext>
                <a:ext uri="{FF2B5EF4-FFF2-40B4-BE49-F238E27FC236}">
                  <a16:creationId xmlns:a16="http://schemas.microsoft.com/office/drawing/2014/main" id="{00000000-0008-0000-0100-0000F2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23" name="Group Box 243" hidden="1">
              <a:extLst>
                <a:ext uri="{63B3BB69-23CF-44E3-9099-C40C66FF867C}">
                  <a14:compatExt spid="_x0000_s174323"/>
                </a:ext>
                <a:ext uri="{FF2B5EF4-FFF2-40B4-BE49-F238E27FC236}">
                  <a16:creationId xmlns:a16="http://schemas.microsoft.com/office/drawing/2014/main" id="{00000000-0008-0000-0100-0000F3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4" name="Group Box 244" hidden="1">
              <a:extLst>
                <a:ext uri="{63B3BB69-23CF-44E3-9099-C40C66FF867C}">
                  <a14:compatExt spid="_x0000_s174324"/>
                </a:ext>
                <a:ext uri="{FF2B5EF4-FFF2-40B4-BE49-F238E27FC236}">
                  <a16:creationId xmlns:a16="http://schemas.microsoft.com/office/drawing/2014/main" id="{00000000-0008-0000-0100-0000F4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25" name="Group Box 245" hidden="1">
              <a:extLst>
                <a:ext uri="{63B3BB69-23CF-44E3-9099-C40C66FF867C}">
                  <a14:compatExt spid="_x0000_s174325"/>
                </a:ext>
                <a:ext uri="{FF2B5EF4-FFF2-40B4-BE49-F238E27FC236}">
                  <a16:creationId xmlns:a16="http://schemas.microsoft.com/office/drawing/2014/main" id="{00000000-0008-0000-0100-0000F5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6" name="Group Box 246" hidden="1">
              <a:extLst>
                <a:ext uri="{63B3BB69-23CF-44E3-9099-C40C66FF867C}">
                  <a14:compatExt spid="_x0000_s174326"/>
                </a:ext>
                <a:ext uri="{FF2B5EF4-FFF2-40B4-BE49-F238E27FC236}">
                  <a16:creationId xmlns:a16="http://schemas.microsoft.com/office/drawing/2014/main" id="{00000000-0008-0000-0100-0000F6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27" name="Group Box 247" hidden="1">
              <a:extLst>
                <a:ext uri="{63B3BB69-23CF-44E3-9099-C40C66FF867C}">
                  <a14:compatExt spid="_x0000_s174327"/>
                </a:ext>
                <a:ext uri="{FF2B5EF4-FFF2-40B4-BE49-F238E27FC236}">
                  <a16:creationId xmlns:a16="http://schemas.microsoft.com/office/drawing/2014/main" id="{00000000-0008-0000-0100-0000F7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28" name="Group Box 248" hidden="1">
              <a:extLst>
                <a:ext uri="{63B3BB69-23CF-44E3-9099-C40C66FF867C}">
                  <a14:compatExt spid="_x0000_s174328"/>
                </a:ext>
                <a:ext uri="{FF2B5EF4-FFF2-40B4-BE49-F238E27FC236}">
                  <a16:creationId xmlns:a16="http://schemas.microsoft.com/office/drawing/2014/main" id="{00000000-0008-0000-0100-0000F8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29" name="Group Box 249" hidden="1">
              <a:extLst>
                <a:ext uri="{63B3BB69-23CF-44E3-9099-C40C66FF867C}">
                  <a14:compatExt spid="_x0000_s174329"/>
                </a:ext>
                <a:ext uri="{FF2B5EF4-FFF2-40B4-BE49-F238E27FC236}">
                  <a16:creationId xmlns:a16="http://schemas.microsoft.com/office/drawing/2014/main" id="{00000000-0008-0000-0100-0000F9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0" name="Group Box 250" hidden="1">
              <a:extLst>
                <a:ext uri="{63B3BB69-23CF-44E3-9099-C40C66FF867C}">
                  <a14:compatExt spid="_x0000_s174330"/>
                </a:ext>
                <a:ext uri="{FF2B5EF4-FFF2-40B4-BE49-F238E27FC236}">
                  <a16:creationId xmlns:a16="http://schemas.microsoft.com/office/drawing/2014/main" id="{00000000-0008-0000-0100-0000FA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31" name="Group Box 251" hidden="1">
              <a:extLst>
                <a:ext uri="{63B3BB69-23CF-44E3-9099-C40C66FF867C}">
                  <a14:compatExt spid="_x0000_s174331"/>
                </a:ext>
                <a:ext uri="{FF2B5EF4-FFF2-40B4-BE49-F238E27FC236}">
                  <a16:creationId xmlns:a16="http://schemas.microsoft.com/office/drawing/2014/main" id="{00000000-0008-0000-0100-0000FB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2" name="Group Box 252" hidden="1">
              <a:extLst>
                <a:ext uri="{63B3BB69-23CF-44E3-9099-C40C66FF867C}">
                  <a14:compatExt spid="_x0000_s174332"/>
                </a:ext>
                <a:ext uri="{FF2B5EF4-FFF2-40B4-BE49-F238E27FC236}">
                  <a16:creationId xmlns:a16="http://schemas.microsoft.com/office/drawing/2014/main" id="{00000000-0008-0000-0100-0000FC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33" name="Group Box 253" hidden="1">
              <a:extLst>
                <a:ext uri="{63B3BB69-23CF-44E3-9099-C40C66FF867C}">
                  <a14:compatExt spid="_x0000_s174333"/>
                </a:ext>
                <a:ext uri="{FF2B5EF4-FFF2-40B4-BE49-F238E27FC236}">
                  <a16:creationId xmlns:a16="http://schemas.microsoft.com/office/drawing/2014/main" id="{00000000-0008-0000-0100-0000FD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4" name="Group Box 254" hidden="1">
              <a:extLst>
                <a:ext uri="{63B3BB69-23CF-44E3-9099-C40C66FF867C}">
                  <a14:compatExt spid="_x0000_s174334"/>
                </a:ext>
                <a:ext uri="{FF2B5EF4-FFF2-40B4-BE49-F238E27FC236}">
                  <a16:creationId xmlns:a16="http://schemas.microsoft.com/office/drawing/2014/main" id="{00000000-0008-0000-0100-0000FE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35" name="Group Box 255" hidden="1">
              <a:extLst>
                <a:ext uri="{63B3BB69-23CF-44E3-9099-C40C66FF867C}">
                  <a14:compatExt spid="_x0000_s174335"/>
                </a:ext>
                <a:ext uri="{FF2B5EF4-FFF2-40B4-BE49-F238E27FC236}">
                  <a16:creationId xmlns:a16="http://schemas.microsoft.com/office/drawing/2014/main" id="{00000000-0008-0000-0100-0000FFA8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6" name="Group Box 256" hidden="1">
              <a:extLst>
                <a:ext uri="{63B3BB69-23CF-44E3-9099-C40C66FF867C}">
                  <a14:compatExt spid="_x0000_s174336"/>
                </a:ext>
                <a:ext uri="{FF2B5EF4-FFF2-40B4-BE49-F238E27FC236}">
                  <a16:creationId xmlns:a16="http://schemas.microsoft.com/office/drawing/2014/main" id="{00000000-0008-0000-0100-00000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37" name="Group Box 257" hidden="1">
              <a:extLst>
                <a:ext uri="{63B3BB69-23CF-44E3-9099-C40C66FF867C}">
                  <a14:compatExt spid="_x0000_s174337"/>
                </a:ext>
                <a:ext uri="{FF2B5EF4-FFF2-40B4-BE49-F238E27FC236}">
                  <a16:creationId xmlns:a16="http://schemas.microsoft.com/office/drawing/2014/main" id="{00000000-0008-0000-0100-00000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38" name="Group Box 258" hidden="1">
              <a:extLst>
                <a:ext uri="{63B3BB69-23CF-44E3-9099-C40C66FF867C}">
                  <a14:compatExt spid="_x0000_s174338"/>
                </a:ext>
                <a:ext uri="{FF2B5EF4-FFF2-40B4-BE49-F238E27FC236}">
                  <a16:creationId xmlns:a16="http://schemas.microsoft.com/office/drawing/2014/main" id="{00000000-0008-0000-0100-00000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39" name="Group Box 259" hidden="1">
              <a:extLst>
                <a:ext uri="{63B3BB69-23CF-44E3-9099-C40C66FF867C}">
                  <a14:compatExt spid="_x0000_s174339"/>
                </a:ext>
                <a:ext uri="{FF2B5EF4-FFF2-40B4-BE49-F238E27FC236}">
                  <a16:creationId xmlns:a16="http://schemas.microsoft.com/office/drawing/2014/main" id="{00000000-0008-0000-0100-00000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0" name="Group Box 260" hidden="1">
              <a:extLst>
                <a:ext uri="{63B3BB69-23CF-44E3-9099-C40C66FF867C}">
                  <a14:compatExt spid="_x0000_s174340"/>
                </a:ext>
                <a:ext uri="{FF2B5EF4-FFF2-40B4-BE49-F238E27FC236}">
                  <a16:creationId xmlns:a16="http://schemas.microsoft.com/office/drawing/2014/main" id="{00000000-0008-0000-0100-00000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41" name="Group Box 261" hidden="1">
              <a:extLst>
                <a:ext uri="{63B3BB69-23CF-44E3-9099-C40C66FF867C}">
                  <a14:compatExt spid="_x0000_s174341"/>
                </a:ext>
                <a:ext uri="{FF2B5EF4-FFF2-40B4-BE49-F238E27FC236}">
                  <a16:creationId xmlns:a16="http://schemas.microsoft.com/office/drawing/2014/main" id="{00000000-0008-0000-0100-00000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2" name="Group Box 262" hidden="1">
              <a:extLst>
                <a:ext uri="{63B3BB69-23CF-44E3-9099-C40C66FF867C}">
                  <a14:compatExt spid="_x0000_s174342"/>
                </a:ext>
                <a:ext uri="{FF2B5EF4-FFF2-40B4-BE49-F238E27FC236}">
                  <a16:creationId xmlns:a16="http://schemas.microsoft.com/office/drawing/2014/main" id="{00000000-0008-0000-0100-00000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43" name="Group Box 263" hidden="1">
              <a:extLst>
                <a:ext uri="{63B3BB69-23CF-44E3-9099-C40C66FF867C}">
                  <a14:compatExt spid="_x0000_s174343"/>
                </a:ext>
                <a:ext uri="{FF2B5EF4-FFF2-40B4-BE49-F238E27FC236}">
                  <a16:creationId xmlns:a16="http://schemas.microsoft.com/office/drawing/2014/main" id="{00000000-0008-0000-0100-00000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4" name="Group Box 264" hidden="1">
              <a:extLst>
                <a:ext uri="{63B3BB69-23CF-44E3-9099-C40C66FF867C}">
                  <a14:compatExt spid="_x0000_s174344"/>
                </a:ext>
                <a:ext uri="{FF2B5EF4-FFF2-40B4-BE49-F238E27FC236}">
                  <a16:creationId xmlns:a16="http://schemas.microsoft.com/office/drawing/2014/main" id="{00000000-0008-0000-0100-00000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45" name="Group Box 265" hidden="1">
              <a:extLst>
                <a:ext uri="{63B3BB69-23CF-44E3-9099-C40C66FF867C}">
                  <a14:compatExt spid="_x0000_s174345"/>
                </a:ext>
                <a:ext uri="{FF2B5EF4-FFF2-40B4-BE49-F238E27FC236}">
                  <a16:creationId xmlns:a16="http://schemas.microsoft.com/office/drawing/2014/main" id="{00000000-0008-0000-0100-00000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6" name="Group Box 266" hidden="1">
              <a:extLst>
                <a:ext uri="{63B3BB69-23CF-44E3-9099-C40C66FF867C}">
                  <a14:compatExt spid="_x0000_s174346"/>
                </a:ext>
                <a:ext uri="{FF2B5EF4-FFF2-40B4-BE49-F238E27FC236}">
                  <a16:creationId xmlns:a16="http://schemas.microsoft.com/office/drawing/2014/main" id="{00000000-0008-0000-0100-00000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47" name="Group Box 267" hidden="1">
              <a:extLst>
                <a:ext uri="{63B3BB69-23CF-44E3-9099-C40C66FF867C}">
                  <a14:compatExt spid="_x0000_s174347"/>
                </a:ext>
                <a:ext uri="{FF2B5EF4-FFF2-40B4-BE49-F238E27FC236}">
                  <a16:creationId xmlns:a16="http://schemas.microsoft.com/office/drawing/2014/main" id="{00000000-0008-0000-0100-00000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48" name="Group Box 268" hidden="1">
              <a:extLst>
                <a:ext uri="{63B3BB69-23CF-44E3-9099-C40C66FF867C}">
                  <a14:compatExt spid="_x0000_s174348"/>
                </a:ext>
                <a:ext uri="{FF2B5EF4-FFF2-40B4-BE49-F238E27FC236}">
                  <a16:creationId xmlns:a16="http://schemas.microsoft.com/office/drawing/2014/main" id="{00000000-0008-0000-0100-00000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49" name="Group Box 269" hidden="1">
              <a:extLst>
                <a:ext uri="{63B3BB69-23CF-44E3-9099-C40C66FF867C}">
                  <a14:compatExt spid="_x0000_s174349"/>
                </a:ext>
                <a:ext uri="{FF2B5EF4-FFF2-40B4-BE49-F238E27FC236}">
                  <a16:creationId xmlns:a16="http://schemas.microsoft.com/office/drawing/2014/main" id="{00000000-0008-0000-0100-00000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0" name="Group Box 270" hidden="1">
              <a:extLst>
                <a:ext uri="{63B3BB69-23CF-44E3-9099-C40C66FF867C}">
                  <a14:compatExt spid="_x0000_s174350"/>
                </a:ext>
                <a:ext uri="{FF2B5EF4-FFF2-40B4-BE49-F238E27FC236}">
                  <a16:creationId xmlns:a16="http://schemas.microsoft.com/office/drawing/2014/main" id="{00000000-0008-0000-0100-00000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51" name="Group Box 271" hidden="1">
              <a:extLst>
                <a:ext uri="{63B3BB69-23CF-44E3-9099-C40C66FF867C}">
                  <a14:compatExt spid="_x0000_s174351"/>
                </a:ext>
                <a:ext uri="{FF2B5EF4-FFF2-40B4-BE49-F238E27FC236}">
                  <a16:creationId xmlns:a16="http://schemas.microsoft.com/office/drawing/2014/main" id="{00000000-0008-0000-0100-00000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2" name="Group Box 272" hidden="1">
              <a:extLst>
                <a:ext uri="{63B3BB69-23CF-44E3-9099-C40C66FF867C}">
                  <a14:compatExt spid="_x0000_s174352"/>
                </a:ext>
                <a:ext uri="{FF2B5EF4-FFF2-40B4-BE49-F238E27FC236}">
                  <a16:creationId xmlns:a16="http://schemas.microsoft.com/office/drawing/2014/main" id="{00000000-0008-0000-0100-00001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53" name="Group Box 273" hidden="1">
              <a:extLst>
                <a:ext uri="{63B3BB69-23CF-44E3-9099-C40C66FF867C}">
                  <a14:compatExt spid="_x0000_s174353"/>
                </a:ext>
                <a:ext uri="{FF2B5EF4-FFF2-40B4-BE49-F238E27FC236}">
                  <a16:creationId xmlns:a16="http://schemas.microsoft.com/office/drawing/2014/main" id="{00000000-0008-0000-0100-00001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4" name="Group Box 274" hidden="1">
              <a:extLst>
                <a:ext uri="{63B3BB69-23CF-44E3-9099-C40C66FF867C}">
                  <a14:compatExt spid="_x0000_s174354"/>
                </a:ext>
                <a:ext uri="{FF2B5EF4-FFF2-40B4-BE49-F238E27FC236}">
                  <a16:creationId xmlns:a16="http://schemas.microsoft.com/office/drawing/2014/main" id="{00000000-0008-0000-0100-00001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55" name="Group Box 275" hidden="1">
              <a:extLst>
                <a:ext uri="{63B3BB69-23CF-44E3-9099-C40C66FF867C}">
                  <a14:compatExt spid="_x0000_s174355"/>
                </a:ext>
                <a:ext uri="{FF2B5EF4-FFF2-40B4-BE49-F238E27FC236}">
                  <a16:creationId xmlns:a16="http://schemas.microsoft.com/office/drawing/2014/main" id="{00000000-0008-0000-0100-00001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6" name="Group Box 276" hidden="1">
              <a:extLst>
                <a:ext uri="{63B3BB69-23CF-44E3-9099-C40C66FF867C}">
                  <a14:compatExt spid="_x0000_s174356"/>
                </a:ext>
                <a:ext uri="{FF2B5EF4-FFF2-40B4-BE49-F238E27FC236}">
                  <a16:creationId xmlns:a16="http://schemas.microsoft.com/office/drawing/2014/main" id="{00000000-0008-0000-0100-00001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57" name="Group Box 277" hidden="1">
              <a:extLst>
                <a:ext uri="{63B3BB69-23CF-44E3-9099-C40C66FF867C}">
                  <a14:compatExt spid="_x0000_s174357"/>
                </a:ext>
                <a:ext uri="{FF2B5EF4-FFF2-40B4-BE49-F238E27FC236}">
                  <a16:creationId xmlns:a16="http://schemas.microsoft.com/office/drawing/2014/main" id="{00000000-0008-0000-0100-00001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58" name="Group Box 278" hidden="1">
              <a:extLst>
                <a:ext uri="{63B3BB69-23CF-44E3-9099-C40C66FF867C}">
                  <a14:compatExt spid="_x0000_s174358"/>
                </a:ext>
                <a:ext uri="{FF2B5EF4-FFF2-40B4-BE49-F238E27FC236}">
                  <a16:creationId xmlns:a16="http://schemas.microsoft.com/office/drawing/2014/main" id="{00000000-0008-0000-0100-00001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59" name="Group Box 279" hidden="1">
              <a:extLst>
                <a:ext uri="{63B3BB69-23CF-44E3-9099-C40C66FF867C}">
                  <a14:compatExt spid="_x0000_s174359"/>
                </a:ext>
                <a:ext uri="{FF2B5EF4-FFF2-40B4-BE49-F238E27FC236}">
                  <a16:creationId xmlns:a16="http://schemas.microsoft.com/office/drawing/2014/main" id="{00000000-0008-0000-0100-00001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0" name="Group Box 280" hidden="1">
              <a:extLst>
                <a:ext uri="{63B3BB69-23CF-44E3-9099-C40C66FF867C}">
                  <a14:compatExt spid="_x0000_s174360"/>
                </a:ext>
                <a:ext uri="{FF2B5EF4-FFF2-40B4-BE49-F238E27FC236}">
                  <a16:creationId xmlns:a16="http://schemas.microsoft.com/office/drawing/2014/main" id="{00000000-0008-0000-0100-00001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61" name="Group Box 281" hidden="1">
              <a:extLst>
                <a:ext uri="{63B3BB69-23CF-44E3-9099-C40C66FF867C}">
                  <a14:compatExt spid="_x0000_s174361"/>
                </a:ext>
                <a:ext uri="{FF2B5EF4-FFF2-40B4-BE49-F238E27FC236}">
                  <a16:creationId xmlns:a16="http://schemas.microsoft.com/office/drawing/2014/main" id="{00000000-0008-0000-0100-00001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2" name="Group Box 282" hidden="1">
              <a:extLst>
                <a:ext uri="{63B3BB69-23CF-44E3-9099-C40C66FF867C}">
                  <a14:compatExt spid="_x0000_s174362"/>
                </a:ext>
                <a:ext uri="{FF2B5EF4-FFF2-40B4-BE49-F238E27FC236}">
                  <a16:creationId xmlns:a16="http://schemas.microsoft.com/office/drawing/2014/main" id="{00000000-0008-0000-0100-00001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63" name="Group Box 283" hidden="1">
              <a:extLst>
                <a:ext uri="{63B3BB69-23CF-44E3-9099-C40C66FF867C}">
                  <a14:compatExt spid="_x0000_s174363"/>
                </a:ext>
                <a:ext uri="{FF2B5EF4-FFF2-40B4-BE49-F238E27FC236}">
                  <a16:creationId xmlns:a16="http://schemas.microsoft.com/office/drawing/2014/main" id="{00000000-0008-0000-0100-00001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4" name="Group Box 284" hidden="1">
              <a:extLst>
                <a:ext uri="{63B3BB69-23CF-44E3-9099-C40C66FF867C}">
                  <a14:compatExt spid="_x0000_s174364"/>
                </a:ext>
                <a:ext uri="{FF2B5EF4-FFF2-40B4-BE49-F238E27FC236}">
                  <a16:creationId xmlns:a16="http://schemas.microsoft.com/office/drawing/2014/main" id="{00000000-0008-0000-0100-00001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65" name="Group Box 285" hidden="1">
              <a:extLst>
                <a:ext uri="{63B3BB69-23CF-44E3-9099-C40C66FF867C}">
                  <a14:compatExt spid="_x0000_s174365"/>
                </a:ext>
                <a:ext uri="{FF2B5EF4-FFF2-40B4-BE49-F238E27FC236}">
                  <a16:creationId xmlns:a16="http://schemas.microsoft.com/office/drawing/2014/main" id="{00000000-0008-0000-0100-00001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6" name="Group Box 286" hidden="1">
              <a:extLst>
                <a:ext uri="{63B3BB69-23CF-44E3-9099-C40C66FF867C}">
                  <a14:compatExt spid="_x0000_s174366"/>
                </a:ext>
                <a:ext uri="{FF2B5EF4-FFF2-40B4-BE49-F238E27FC236}">
                  <a16:creationId xmlns:a16="http://schemas.microsoft.com/office/drawing/2014/main" id="{00000000-0008-0000-0100-00001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67" name="Group Box 287" hidden="1">
              <a:extLst>
                <a:ext uri="{63B3BB69-23CF-44E3-9099-C40C66FF867C}">
                  <a14:compatExt spid="_x0000_s174367"/>
                </a:ext>
                <a:ext uri="{FF2B5EF4-FFF2-40B4-BE49-F238E27FC236}">
                  <a16:creationId xmlns:a16="http://schemas.microsoft.com/office/drawing/2014/main" id="{00000000-0008-0000-0100-00001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68" name="Group Box 288" hidden="1">
              <a:extLst>
                <a:ext uri="{63B3BB69-23CF-44E3-9099-C40C66FF867C}">
                  <a14:compatExt spid="_x0000_s174368"/>
                </a:ext>
                <a:ext uri="{FF2B5EF4-FFF2-40B4-BE49-F238E27FC236}">
                  <a16:creationId xmlns:a16="http://schemas.microsoft.com/office/drawing/2014/main" id="{00000000-0008-0000-0100-00002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69" name="Group Box 289" hidden="1">
              <a:extLst>
                <a:ext uri="{63B3BB69-23CF-44E3-9099-C40C66FF867C}">
                  <a14:compatExt spid="_x0000_s174369"/>
                </a:ext>
                <a:ext uri="{FF2B5EF4-FFF2-40B4-BE49-F238E27FC236}">
                  <a16:creationId xmlns:a16="http://schemas.microsoft.com/office/drawing/2014/main" id="{00000000-0008-0000-0100-00002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0" name="Group Box 290" hidden="1">
              <a:extLst>
                <a:ext uri="{63B3BB69-23CF-44E3-9099-C40C66FF867C}">
                  <a14:compatExt spid="_x0000_s174370"/>
                </a:ext>
                <a:ext uri="{FF2B5EF4-FFF2-40B4-BE49-F238E27FC236}">
                  <a16:creationId xmlns:a16="http://schemas.microsoft.com/office/drawing/2014/main" id="{00000000-0008-0000-0100-00002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71" name="Group Box 291" hidden="1">
              <a:extLst>
                <a:ext uri="{63B3BB69-23CF-44E3-9099-C40C66FF867C}">
                  <a14:compatExt spid="_x0000_s174371"/>
                </a:ext>
                <a:ext uri="{FF2B5EF4-FFF2-40B4-BE49-F238E27FC236}">
                  <a16:creationId xmlns:a16="http://schemas.microsoft.com/office/drawing/2014/main" id="{00000000-0008-0000-0100-00002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2" name="Group Box 292" hidden="1">
              <a:extLst>
                <a:ext uri="{63B3BB69-23CF-44E3-9099-C40C66FF867C}">
                  <a14:compatExt spid="_x0000_s174372"/>
                </a:ext>
                <a:ext uri="{FF2B5EF4-FFF2-40B4-BE49-F238E27FC236}">
                  <a16:creationId xmlns:a16="http://schemas.microsoft.com/office/drawing/2014/main" id="{00000000-0008-0000-0100-00002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73" name="Group Box 293" hidden="1">
              <a:extLst>
                <a:ext uri="{63B3BB69-23CF-44E3-9099-C40C66FF867C}">
                  <a14:compatExt spid="_x0000_s174373"/>
                </a:ext>
                <a:ext uri="{FF2B5EF4-FFF2-40B4-BE49-F238E27FC236}">
                  <a16:creationId xmlns:a16="http://schemas.microsoft.com/office/drawing/2014/main" id="{00000000-0008-0000-0100-00002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4" name="Group Box 294" hidden="1">
              <a:extLst>
                <a:ext uri="{63B3BB69-23CF-44E3-9099-C40C66FF867C}">
                  <a14:compatExt spid="_x0000_s174374"/>
                </a:ext>
                <a:ext uri="{FF2B5EF4-FFF2-40B4-BE49-F238E27FC236}">
                  <a16:creationId xmlns:a16="http://schemas.microsoft.com/office/drawing/2014/main" id="{00000000-0008-0000-0100-00002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75" name="Group Box 295" hidden="1">
              <a:extLst>
                <a:ext uri="{63B3BB69-23CF-44E3-9099-C40C66FF867C}">
                  <a14:compatExt spid="_x0000_s174375"/>
                </a:ext>
                <a:ext uri="{FF2B5EF4-FFF2-40B4-BE49-F238E27FC236}">
                  <a16:creationId xmlns:a16="http://schemas.microsoft.com/office/drawing/2014/main" id="{00000000-0008-0000-0100-00002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6" name="Group Box 296" hidden="1">
              <a:extLst>
                <a:ext uri="{63B3BB69-23CF-44E3-9099-C40C66FF867C}">
                  <a14:compatExt spid="_x0000_s174376"/>
                </a:ext>
                <a:ext uri="{FF2B5EF4-FFF2-40B4-BE49-F238E27FC236}">
                  <a16:creationId xmlns:a16="http://schemas.microsoft.com/office/drawing/2014/main" id="{00000000-0008-0000-0100-00002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77" name="Group Box 297" hidden="1">
              <a:extLst>
                <a:ext uri="{63B3BB69-23CF-44E3-9099-C40C66FF867C}">
                  <a14:compatExt spid="_x0000_s174377"/>
                </a:ext>
                <a:ext uri="{FF2B5EF4-FFF2-40B4-BE49-F238E27FC236}">
                  <a16:creationId xmlns:a16="http://schemas.microsoft.com/office/drawing/2014/main" id="{00000000-0008-0000-0100-00002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78" name="Group Box 298" hidden="1">
              <a:extLst>
                <a:ext uri="{63B3BB69-23CF-44E3-9099-C40C66FF867C}">
                  <a14:compatExt spid="_x0000_s174378"/>
                </a:ext>
                <a:ext uri="{FF2B5EF4-FFF2-40B4-BE49-F238E27FC236}">
                  <a16:creationId xmlns:a16="http://schemas.microsoft.com/office/drawing/2014/main" id="{00000000-0008-0000-0100-00002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79" name="Group Box 299" hidden="1">
              <a:extLst>
                <a:ext uri="{63B3BB69-23CF-44E3-9099-C40C66FF867C}">
                  <a14:compatExt spid="_x0000_s174379"/>
                </a:ext>
                <a:ext uri="{FF2B5EF4-FFF2-40B4-BE49-F238E27FC236}">
                  <a16:creationId xmlns:a16="http://schemas.microsoft.com/office/drawing/2014/main" id="{00000000-0008-0000-0100-00002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0" name="Group Box 300" hidden="1">
              <a:extLst>
                <a:ext uri="{63B3BB69-23CF-44E3-9099-C40C66FF867C}">
                  <a14:compatExt spid="_x0000_s174380"/>
                </a:ext>
                <a:ext uri="{FF2B5EF4-FFF2-40B4-BE49-F238E27FC236}">
                  <a16:creationId xmlns:a16="http://schemas.microsoft.com/office/drawing/2014/main" id="{00000000-0008-0000-0100-00002C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81" name="Group Box 301" hidden="1">
              <a:extLst>
                <a:ext uri="{63B3BB69-23CF-44E3-9099-C40C66FF867C}">
                  <a14:compatExt spid="_x0000_s174381"/>
                </a:ext>
                <a:ext uri="{FF2B5EF4-FFF2-40B4-BE49-F238E27FC236}">
                  <a16:creationId xmlns:a16="http://schemas.microsoft.com/office/drawing/2014/main" id="{00000000-0008-0000-0100-00002D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2" name="Group Box 302" hidden="1">
              <a:extLst>
                <a:ext uri="{63B3BB69-23CF-44E3-9099-C40C66FF867C}">
                  <a14:compatExt spid="_x0000_s174382"/>
                </a:ext>
                <a:ext uri="{FF2B5EF4-FFF2-40B4-BE49-F238E27FC236}">
                  <a16:creationId xmlns:a16="http://schemas.microsoft.com/office/drawing/2014/main" id="{00000000-0008-0000-0100-00002E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83" name="Group Box 303" hidden="1">
              <a:extLst>
                <a:ext uri="{63B3BB69-23CF-44E3-9099-C40C66FF867C}">
                  <a14:compatExt spid="_x0000_s174383"/>
                </a:ext>
                <a:ext uri="{FF2B5EF4-FFF2-40B4-BE49-F238E27FC236}">
                  <a16:creationId xmlns:a16="http://schemas.microsoft.com/office/drawing/2014/main" id="{00000000-0008-0000-0100-00002F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4" name="Group Box 304" hidden="1">
              <a:extLst>
                <a:ext uri="{63B3BB69-23CF-44E3-9099-C40C66FF867C}">
                  <a14:compatExt spid="_x0000_s174384"/>
                </a:ext>
                <a:ext uri="{FF2B5EF4-FFF2-40B4-BE49-F238E27FC236}">
                  <a16:creationId xmlns:a16="http://schemas.microsoft.com/office/drawing/2014/main" id="{00000000-0008-0000-0100-000030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85" name="Group Box 305" hidden="1">
              <a:extLst>
                <a:ext uri="{63B3BB69-23CF-44E3-9099-C40C66FF867C}">
                  <a14:compatExt spid="_x0000_s174385"/>
                </a:ext>
                <a:ext uri="{FF2B5EF4-FFF2-40B4-BE49-F238E27FC236}">
                  <a16:creationId xmlns:a16="http://schemas.microsoft.com/office/drawing/2014/main" id="{00000000-0008-0000-0100-00003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6" name="Group Box 306" hidden="1">
              <a:extLst>
                <a:ext uri="{63B3BB69-23CF-44E3-9099-C40C66FF867C}">
                  <a14:compatExt spid="_x0000_s174386"/>
                </a:ext>
                <a:ext uri="{FF2B5EF4-FFF2-40B4-BE49-F238E27FC236}">
                  <a16:creationId xmlns:a16="http://schemas.microsoft.com/office/drawing/2014/main" id="{00000000-0008-0000-0100-00003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87" name="Group Box 307" hidden="1">
              <a:extLst>
                <a:ext uri="{63B3BB69-23CF-44E3-9099-C40C66FF867C}">
                  <a14:compatExt spid="_x0000_s174387"/>
                </a:ext>
                <a:ext uri="{FF2B5EF4-FFF2-40B4-BE49-F238E27FC236}">
                  <a16:creationId xmlns:a16="http://schemas.microsoft.com/office/drawing/2014/main" id="{00000000-0008-0000-0100-00003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88" name="Group Box 308" hidden="1">
              <a:extLst>
                <a:ext uri="{63B3BB69-23CF-44E3-9099-C40C66FF867C}">
                  <a14:compatExt spid="_x0000_s174388"/>
                </a:ext>
                <a:ext uri="{FF2B5EF4-FFF2-40B4-BE49-F238E27FC236}">
                  <a16:creationId xmlns:a16="http://schemas.microsoft.com/office/drawing/2014/main" id="{00000000-0008-0000-0100-000034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89" name="Group Box 309" hidden="1">
              <a:extLst>
                <a:ext uri="{63B3BB69-23CF-44E3-9099-C40C66FF867C}">
                  <a14:compatExt spid="_x0000_s174389"/>
                </a:ext>
                <a:ext uri="{FF2B5EF4-FFF2-40B4-BE49-F238E27FC236}">
                  <a16:creationId xmlns:a16="http://schemas.microsoft.com/office/drawing/2014/main" id="{00000000-0008-0000-0100-000035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0" name="Group Box 310" hidden="1">
              <a:extLst>
                <a:ext uri="{63B3BB69-23CF-44E3-9099-C40C66FF867C}">
                  <a14:compatExt spid="_x0000_s174390"/>
                </a:ext>
                <a:ext uri="{FF2B5EF4-FFF2-40B4-BE49-F238E27FC236}">
                  <a16:creationId xmlns:a16="http://schemas.microsoft.com/office/drawing/2014/main" id="{00000000-0008-0000-0100-000036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91" name="Group Box 311" hidden="1">
              <a:extLst>
                <a:ext uri="{63B3BB69-23CF-44E3-9099-C40C66FF867C}">
                  <a14:compatExt spid="_x0000_s174391"/>
                </a:ext>
                <a:ext uri="{FF2B5EF4-FFF2-40B4-BE49-F238E27FC236}">
                  <a16:creationId xmlns:a16="http://schemas.microsoft.com/office/drawing/2014/main" id="{00000000-0008-0000-0100-000037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2" name="Group Box 312" hidden="1">
              <a:extLst>
                <a:ext uri="{63B3BB69-23CF-44E3-9099-C40C66FF867C}">
                  <a14:compatExt spid="_x0000_s174392"/>
                </a:ext>
                <a:ext uri="{FF2B5EF4-FFF2-40B4-BE49-F238E27FC236}">
                  <a16:creationId xmlns:a16="http://schemas.microsoft.com/office/drawing/2014/main" id="{00000000-0008-0000-0100-000038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91440</xdr:colOff>
          <xdr:row>44</xdr:row>
          <xdr:rowOff>0</xdr:rowOff>
        </xdr:to>
        <xdr:sp macro="" textlink="">
          <xdr:nvSpPr>
            <xdr:cNvPr id="174393" name="Group Box 313" hidden="1">
              <a:extLst>
                <a:ext uri="{63B3BB69-23CF-44E3-9099-C40C66FF867C}">
                  <a14:compatExt spid="_x0000_s174393"/>
                </a:ext>
                <a:ext uri="{FF2B5EF4-FFF2-40B4-BE49-F238E27FC236}">
                  <a16:creationId xmlns:a16="http://schemas.microsoft.com/office/drawing/2014/main" id="{00000000-0008-0000-0100-000039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44</xdr:row>
          <xdr:rowOff>0</xdr:rowOff>
        </xdr:from>
        <xdr:to>
          <xdr:col>14</xdr:col>
          <xdr:colOff>533400</xdr:colOff>
          <xdr:row>44</xdr:row>
          <xdr:rowOff>0</xdr:rowOff>
        </xdr:to>
        <xdr:sp macro="" textlink="">
          <xdr:nvSpPr>
            <xdr:cNvPr id="174394" name="Group Box 314" hidden="1">
              <a:extLst>
                <a:ext uri="{63B3BB69-23CF-44E3-9099-C40C66FF867C}">
                  <a14:compatExt spid="_x0000_s174394"/>
                </a:ext>
                <a:ext uri="{FF2B5EF4-FFF2-40B4-BE49-F238E27FC236}">
                  <a16:creationId xmlns:a16="http://schemas.microsoft.com/office/drawing/2014/main" id="{00000000-0008-0000-0100-00003A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44</xdr:row>
          <xdr:rowOff>0</xdr:rowOff>
        </xdr:from>
        <xdr:to>
          <xdr:col>11</xdr:col>
          <xdr:colOff>106680</xdr:colOff>
          <xdr:row>44</xdr:row>
          <xdr:rowOff>0</xdr:rowOff>
        </xdr:to>
        <xdr:sp macro="" textlink="">
          <xdr:nvSpPr>
            <xdr:cNvPr id="174395" name="Group Box 315" hidden="1">
              <a:extLst>
                <a:ext uri="{63B3BB69-23CF-44E3-9099-C40C66FF867C}">
                  <a14:compatExt spid="_x0000_s174395"/>
                </a:ext>
                <a:ext uri="{FF2B5EF4-FFF2-40B4-BE49-F238E27FC236}">
                  <a16:creationId xmlns:a16="http://schemas.microsoft.com/office/drawing/2014/main" id="{00000000-0008-0000-0100-00003B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54</xdr:row>
          <xdr:rowOff>0</xdr:rowOff>
        </xdr:from>
        <xdr:to>
          <xdr:col>14</xdr:col>
          <xdr:colOff>525780</xdr:colOff>
          <xdr:row>56</xdr:row>
          <xdr:rowOff>30480</xdr:rowOff>
        </xdr:to>
        <xdr:sp macro="" textlink="">
          <xdr:nvSpPr>
            <xdr:cNvPr id="174401" name="Group Box 321" hidden="1">
              <a:extLst>
                <a:ext uri="{63B3BB69-23CF-44E3-9099-C40C66FF867C}">
                  <a14:compatExt spid="_x0000_s174401"/>
                </a:ext>
                <a:ext uri="{FF2B5EF4-FFF2-40B4-BE49-F238E27FC236}">
                  <a16:creationId xmlns:a16="http://schemas.microsoft.com/office/drawing/2014/main" id="{00000000-0008-0000-0100-000041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571500</xdr:colOff>
          <xdr:row>54</xdr:row>
          <xdr:rowOff>0</xdr:rowOff>
        </xdr:from>
        <xdr:to>
          <xdr:col>14</xdr:col>
          <xdr:colOff>525780</xdr:colOff>
          <xdr:row>56</xdr:row>
          <xdr:rowOff>68580</xdr:rowOff>
        </xdr:to>
        <xdr:sp macro="" textlink="">
          <xdr:nvSpPr>
            <xdr:cNvPr id="174402" name="Group Box 322" hidden="1">
              <a:extLst>
                <a:ext uri="{63B3BB69-23CF-44E3-9099-C40C66FF867C}">
                  <a14:compatExt spid="_x0000_s174402"/>
                </a:ext>
                <a:ext uri="{FF2B5EF4-FFF2-40B4-BE49-F238E27FC236}">
                  <a16:creationId xmlns:a16="http://schemas.microsoft.com/office/drawing/2014/main" id="{00000000-0008-0000-0100-000042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54</xdr:row>
          <xdr:rowOff>0</xdr:rowOff>
        </xdr:from>
        <xdr:to>
          <xdr:col>11</xdr:col>
          <xdr:colOff>91440</xdr:colOff>
          <xdr:row>56</xdr:row>
          <xdr:rowOff>38100</xdr:rowOff>
        </xdr:to>
        <xdr:sp macro="" textlink="">
          <xdr:nvSpPr>
            <xdr:cNvPr id="174403" name="Group Box 323" hidden="1">
              <a:extLst>
                <a:ext uri="{63B3BB69-23CF-44E3-9099-C40C66FF867C}">
                  <a14:compatExt spid="_x0000_s174403"/>
                </a:ext>
                <a:ext uri="{FF2B5EF4-FFF2-40B4-BE49-F238E27FC236}">
                  <a16:creationId xmlns:a16="http://schemas.microsoft.com/office/drawing/2014/main" id="{00000000-0008-0000-0100-000043A902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editAs="oneCell">
    <xdr:from>
      <xdr:col>10</xdr:col>
      <xdr:colOff>1306558</xdr:colOff>
      <xdr:row>0</xdr:row>
      <xdr:rowOff>60614</xdr:rowOff>
    </xdr:from>
    <xdr:to>
      <xdr:col>12</xdr:col>
      <xdr:colOff>164767</xdr:colOff>
      <xdr:row>3</xdr:row>
      <xdr:rowOff>57754</xdr:rowOff>
    </xdr:to>
    <xdr:pic>
      <xdr:nvPicPr>
        <xdr:cNvPr id="2" name="Image 1" descr="https://www.energir.com/~/media/Files/Corporatif/Logos/Energir_2C_PNG.png">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1472619" y="60614"/>
          <a:ext cx="2026859" cy="74759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30480</xdr:colOff>
          <xdr:row>152</xdr:row>
          <xdr:rowOff>76200</xdr:rowOff>
        </xdr:from>
        <xdr:to>
          <xdr:col>2</xdr:col>
          <xdr:colOff>1057275</xdr:colOff>
          <xdr:row>154</xdr:row>
          <xdr:rowOff>19051</xdr:rowOff>
        </xdr:to>
        <xdr:sp macro="" textlink="">
          <xdr:nvSpPr>
            <xdr:cNvPr id="176132" name="Check Box 4" hidden="1">
              <a:extLst>
                <a:ext uri="{63B3BB69-23CF-44E3-9099-C40C66FF867C}">
                  <a14:compatExt spid="_x0000_s176132"/>
                </a:ext>
                <a:ext uri="{FF2B5EF4-FFF2-40B4-BE49-F238E27FC236}">
                  <a16:creationId xmlns:a16="http://schemas.microsoft.com/office/drawing/2014/main" id="{00000000-0008-0000-0300-000004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154</xdr:row>
          <xdr:rowOff>91440</xdr:rowOff>
        </xdr:from>
        <xdr:to>
          <xdr:col>2</xdr:col>
          <xdr:colOff>1057275</xdr:colOff>
          <xdr:row>156</xdr:row>
          <xdr:rowOff>28574</xdr:rowOff>
        </xdr:to>
        <xdr:sp macro="" textlink="">
          <xdr:nvSpPr>
            <xdr:cNvPr id="176133" name="Check Box 5" hidden="1">
              <a:extLst>
                <a:ext uri="{63B3BB69-23CF-44E3-9099-C40C66FF867C}">
                  <a14:compatExt spid="_x0000_s176133"/>
                </a:ext>
                <a:ext uri="{FF2B5EF4-FFF2-40B4-BE49-F238E27FC236}">
                  <a16:creationId xmlns:a16="http://schemas.microsoft.com/office/drawing/2014/main" id="{00000000-0008-0000-0300-000005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161</xdr:row>
          <xdr:rowOff>68580</xdr:rowOff>
        </xdr:from>
        <xdr:to>
          <xdr:col>2</xdr:col>
          <xdr:colOff>1057275</xdr:colOff>
          <xdr:row>163</xdr:row>
          <xdr:rowOff>19050</xdr:rowOff>
        </xdr:to>
        <xdr:sp macro="" textlink="">
          <xdr:nvSpPr>
            <xdr:cNvPr id="176134" name="Check Box 6" hidden="1">
              <a:extLst>
                <a:ext uri="{63B3BB69-23CF-44E3-9099-C40C66FF867C}">
                  <a14:compatExt spid="_x0000_s176134"/>
                </a:ext>
                <a:ext uri="{FF2B5EF4-FFF2-40B4-BE49-F238E27FC236}">
                  <a16:creationId xmlns:a16="http://schemas.microsoft.com/office/drawing/2014/main" id="{00000000-0008-0000-0300-000006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148</xdr:row>
          <xdr:rowOff>76200</xdr:rowOff>
        </xdr:from>
        <xdr:to>
          <xdr:col>2</xdr:col>
          <xdr:colOff>1057275</xdr:colOff>
          <xdr:row>150</xdr:row>
          <xdr:rowOff>28576</xdr:rowOff>
        </xdr:to>
        <xdr:sp macro="" textlink="">
          <xdr:nvSpPr>
            <xdr:cNvPr id="176135" name="Check Box 7" hidden="1">
              <a:extLst>
                <a:ext uri="{63B3BB69-23CF-44E3-9099-C40C66FF867C}">
                  <a14:compatExt spid="_x0000_s176135"/>
                </a:ext>
                <a:ext uri="{FF2B5EF4-FFF2-40B4-BE49-F238E27FC236}">
                  <a16:creationId xmlns:a16="http://schemas.microsoft.com/office/drawing/2014/main" id="{00000000-0008-0000-0300-000007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30480</xdr:colOff>
          <xdr:row>150</xdr:row>
          <xdr:rowOff>76200</xdr:rowOff>
        </xdr:from>
        <xdr:to>
          <xdr:col>2</xdr:col>
          <xdr:colOff>1057275</xdr:colOff>
          <xdr:row>152</xdr:row>
          <xdr:rowOff>19049</xdr:rowOff>
        </xdr:to>
        <xdr:sp macro="" textlink="">
          <xdr:nvSpPr>
            <xdr:cNvPr id="176136" name="Check Box 8" hidden="1">
              <a:extLst>
                <a:ext uri="{63B3BB69-23CF-44E3-9099-C40C66FF867C}">
                  <a14:compatExt spid="_x0000_s176136"/>
                </a:ext>
                <a:ext uri="{FF2B5EF4-FFF2-40B4-BE49-F238E27FC236}">
                  <a16:creationId xmlns:a16="http://schemas.microsoft.com/office/drawing/2014/main" id="{00000000-0008-0000-0300-000008B002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14</xdr:col>
      <xdr:colOff>1324426</xdr:colOff>
      <xdr:row>0</xdr:row>
      <xdr:rowOff>81647</xdr:rowOff>
    </xdr:from>
    <xdr:to>
      <xdr:col>17</xdr:col>
      <xdr:colOff>949940</xdr:colOff>
      <xdr:row>3</xdr:row>
      <xdr:rowOff>134579</xdr:rowOff>
    </xdr:to>
    <xdr:pic>
      <xdr:nvPicPr>
        <xdr:cNvPr id="8" name="Image 7" descr="https://www.energir.com/~/media/Files/Corporatif/Logos/Energir_2C_PNG.png">
          <a:extLst>
            <a:ext uri="{FF2B5EF4-FFF2-40B4-BE49-F238E27FC236}">
              <a16:creationId xmlns:a16="http://schemas.microsoft.com/office/drawing/2014/main" id="{00000000-0008-0000-0300-000008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4995069" y="81647"/>
          <a:ext cx="2038603" cy="76467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10</xdr:col>
      <xdr:colOff>679778</xdr:colOff>
      <xdr:row>1</xdr:row>
      <xdr:rowOff>0</xdr:rowOff>
    </xdr:from>
    <xdr:to>
      <xdr:col>15</xdr:col>
      <xdr:colOff>257371</xdr:colOff>
      <xdr:row>2</xdr:row>
      <xdr:rowOff>199526</xdr:rowOff>
    </xdr:to>
    <xdr:pic>
      <xdr:nvPicPr>
        <xdr:cNvPr id="2" name="Image 1" descr="https://www.energir.com/~/media/Files/Corporatif/Logos/Energir_2C_PNG.png">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814707" y="163286"/>
          <a:ext cx="2017807" cy="76195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xdr:from>
          <xdr:col>2</xdr:col>
          <xdr:colOff>181134</xdr:colOff>
          <xdr:row>0</xdr:row>
          <xdr:rowOff>-801932</xdr:rowOff>
        </xdr:from>
        <xdr:to>
          <xdr:col>2</xdr:col>
          <xdr:colOff>181134</xdr:colOff>
          <xdr:row>0</xdr:row>
          <xdr:rowOff>-801932</xdr:rowOff>
        </xdr:to>
        <xdr:grpSp>
          <xdr:nvGrpSpPr>
            <xdr:cNvPr id="3" name="Groupe 2">
              <a:extLst>
                <a:ext uri="{FF2B5EF4-FFF2-40B4-BE49-F238E27FC236}">
                  <a16:creationId xmlns:a16="http://schemas.microsoft.com/office/drawing/2014/main" id="{00000000-0008-0000-0400-000003000000}"/>
                </a:ext>
              </a:extLst>
            </xdr:cNvPr>
            <xdr:cNvGrpSpPr/>
          </xdr:nvGrpSpPr>
          <xdr:grpSpPr>
            <a:xfrm>
              <a:off x="568167" y="-801932"/>
              <a:ext cx="0" cy="0"/>
              <a:chOff x="568167" y="-801932"/>
              <a:chExt cx="0" cy="0"/>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41</xdr:row>
          <xdr:rowOff>91440</xdr:rowOff>
        </xdr:from>
        <xdr:to>
          <xdr:col>2</xdr:col>
          <xdr:colOff>1021080</xdr:colOff>
          <xdr:row>43</xdr:row>
          <xdr:rowOff>30480</xdr:rowOff>
        </xdr:to>
        <xdr:sp macro="" textlink="">
          <xdr:nvSpPr>
            <xdr:cNvPr id="27660" name="Check Box 12" hidden="1">
              <a:extLst>
                <a:ext uri="{63B3BB69-23CF-44E3-9099-C40C66FF867C}">
                  <a14:compatExt spid="_x0000_s27660"/>
                </a:ext>
                <a:ext uri="{FF2B5EF4-FFF2-40B4-BE49-F238E27FC236}">
                  <a16:creationId xmlns:a16="http://schemas.microsoft.com/office/drawing/2014/main" id="{00000000-0008-0000-0400-00000C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43</xdr:row>
          <xdr:rowOff>91440</xdr:rowOff>
        </xdr:from>
        <xdr:to>
          <xdr:col>2</xdr:col>
          <xdr:colOff>1021080</xdr:colOff>
          <xdr:row>45</xdr:row>
          <xdr:rowOff>30480</xdr:rowOff>
        </xdr:to>
        <xdr:sp macro="" textlink="">
          <xdr:nvSpPr>
            <xdr:cNvPr id="27661" name="Check Box 13" hidden="1">
              <a:extLst>
                <a:ext uri="{63B3BB69-23CF-44E3-9099-C40C66FF867C}">
                  <a14:compatExt spid="_x0000_s27661"/>
                </a:ext>
                <a:ext uri="{FF2B5EF4-FFF2-40B4-BE49-F238E27FC236}">
                  <a16:creationId xmlns:a16="http://schemas.microsoft.com/office/drawing/2014/main" id="{00000000-0008-0000-0400-00000D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37</xdr:row>
          <xdr:rowOff>91440</xdr:rowOff>
        </xdr:from>
        <xdr:to>
          <xdr:col>2</xdr:col>
          <xdr:colOff>1021080</xdr:colOff>
          <xdr:row>39</xdr:row>
          <xdr:rowOff>30480</xdr:rowOff>
        </xdr:to>
        <xdr:sp macro="" textlink="">
          <xdr:nvSpPr>
            <xdr:cNvPr id="27665" name="Check Box 17" hidden="1">
              <a:extLst>
                <a:ext uri="{63B3BB69-23CF-44E3-9099-C40C66FF867C}">
                  <a14:compatExt spid="_x0000_s27665"/>
                </a:ext>
                <a:ext uri="{FF2B5EF4-FFF2-40B4-BE49-F238E27FC236}">
                  <a16:creationId xmlns:a16="http://schemas.microsoft.com/office/drawing/2014/main" id="{00000000-0008-0000-0400-000011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182880</xdr:colOff>
          <xdr:row>39</xdr:row>
          <xdr:rowOff>91440</xdr:rowOff>
        </xdr:from>
        <xdr:to>
          <xdr:col>2</xdr:col>
          <xdr:colOff>1021080</xdr:colOff>
          <xdr:row>41</xdr:row>
          <xdr:rowOff>30480</xdr:rowOff>
        </xdr:to>
        <xdr:sp macro="" textlink="">
          <xdr:nvSpPr>
            <xdr:cNvPr id="27666" name="Check Box 18" hidden="1">
              <a:extLst>
                <a:ext uri="{63B3BB69-23CF-44E3-9099-C40C66FF867C}">
                  <a14:compatExt spid="_x0000_s27666"/>
                </a:ext>
                <a:ext uri="{FF2B5EF4-FFF2-40B4-BE49-F238E27FC236}">
                  <a16:creationId xmlns:a16="http://schemas.microsoft.com/office/drawing/2014/main" id="{00000000-0008-0000-0400-0000126C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6.xml><?xml version="1.0" encoding="utf-8"?>
<xdr:wsDr xmlns:xdr="http://schemas.openxmlformats.org/drawingml/2006/spreadsheetDrawing" xmlns:a="http://schemas.openxmlformats.org/drawingml/2006/main">
  <xdr:twoCellAnchor>
    <xdr:from>
      <xdr:col>9</xdr:col>
      <xdr:colOff>207818</xdr:colOff>
      <xdr:row>4</xdr:row>
      <xdr:rowOff>33314</xdr:rowOff>
    </xdr:from>
    <xdr:to>
      <xdr:col>14</xdr:col>
      <xdr:colOff>7543</xdr:colOff>
      <xdr:row>8</xdr:row>
      <xdr:rowOff>127000</xdr:rowOff>
    </xdr:to>
    <xdr:sp macro="" textlink="">
      <xdr:nvSpPr>
        <xdr:cNvPr id="2" name="AutoShape 2">
          <a:extLst>
            <a:ext uri="{FF2B5EF4-FFF2-40B4-BE49-F238E27FC236}">
              <a16:creationId xmlns:a16="http://schemas.microsoft.com/office/drawing/2014/main" id="{00000000-0008-0000-0500-000002000000}"/>
            </a:ext>
          </a:extLst>
        </xdr:cNvPr>
        <xdr:cNvSpPr>
          <a:spLocks noChangeArrowheads="1"/>
        </xdr:cNvSpPr>
      </xdr:nvSpPr>
      <xdr:spPr bwMode="auto">
        <a:xfrm>
          <a:off x="5513243" y="2382814"/>
          <a:ext cx="3527175" cy="779486"/>
        </a:xfrm>
        <a:prstGeom prst="roundRect">
          <a:avLst>
            <a:gd name="adj" fmla="val 6332"/>
          </a:avLst>
        </a:prstGeom>
        <a:noFill/>
        <a:ln w="9525">
          <a:solidFill>
            <a:schemeClr val="tx1"/>
          </a:solidFill>
          <a:round/>
          <a:headEnd/>
          <a:tailEnd/>
        </a:ln>
      </xdr:spPr>
    </xdr:sp>
    <xdr:clientData/>
  </xdr:twoCellAnchor>
  <xdr:twoCellAnchor>
    <xdr:from>
      <xdr:col>1</xdr:col>
      <xdr:colOff>4490</xdr:colOff>
      <xdr:row>15</xdr:row>
      <xdr:rowOff>52916</xdr:rowOff>
    </xdr:from>
    <xdr:to>
      <xdr:col>14</xdr:col>
      <xdr:colOff>7543</xdr:colOff>
      <xdr:row>21</xdr:row>
      <xdr:rowOff>11546</xdr:rowOff>
    </xdr:to>
    <xdr:sp macro="" textlink="">
      <xdr:nvSpPr>
        <xdr:cNvPr id="3" name="AutoShape 5">
          <a:extLst>
            <a:ext uri="{FF2B5EF4-FFF2-40B4-BE49-F238E27FC236}">
              <a16:creationId xmlns:a16="http://schemas.microsoft.com/office/drawing/2014/main" id="{00000000-0008-0000-0500-000003000000}"/>
            </a:ext>
          </a:extLst>
        </xdr:cNvPr>
        <xdr:cNvSpPr>
          <a:spLocks noChangeArrowheads="1"/>
        </xdr:cNvSpPr>
      </xdr:nvSpPr>
      <xdr:spPr bwMode="auto">
        <a:xfrm>
          <a:off x="321990" y="4240741"/>
          <a:ext cx="8718428" cy="930180"/>
        </a:xfrm>
        <a:prstGeom prst="roundRect">
          <a:avLst>
            <a:gd name="adj" fmla="val 6448"/>
          </a:avLst>
        </a:prstGeom>
        <a:noFill/>
        <a:ln w="9525">
          <a:solidFill>
            <a:schemeClr val="tx1"/>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15</xdr:col>
      <xdr:colOff>133350</xdr:colOff>
      <xdr:row>0</xdr:row>
      <xdr:rowOff>28575</xdr:rowOff>
    </xdr:from>
    <xdr:to>
      <xdr:col>17</xdr:col>
      <xdr:colOff>131405</xdr:colOff>
      <xdr:row>3</xdr:row>
      <xdr:rowOff>66176</xdr:rowOff>
    </xdr:to>
    <xdr:pic>
      <xdr:nvPicPr>
        <xdr:cNvPr id="3" name="Image 2" descr="https://www.energir.com/~/media/Files/Corporatif/Logos/Energir_2C_PNG.png">
          <a:extLst>
            <a:ext uri="{FF2B5EF4-FFF2-40B4-BE49-F238E27FC236}">
              <a16:creationId xmlns:a16="http://schemas.microsoft.com/office/drawing/2014/main" id="{00000000-0008-0000-0600-00000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0763250" y="28575"/>
          <a:ext cx="2017355" cy="76150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15240</xdr:colOff>
          <xdr:row>86</xdr:row>
          <xdr:rowOff>76200</xdr:rowOff>
        </xdr:from>
        <xdr:to>
          <xdr:col>3</xdr:col>
          <xdr:colOff>510540</xdr:colOff>
          <xdr:row>88</xdr:row>
          <xdr:rowOff>30480</xdr:rowOff>
        </xdr:to>
        <xdr:sp macro="" textlink="">
          <xdr:nvSpPr>
            <xdr:cNvPr id="202787" name="Check Box 35" hidden="1">
              <a:extLst>
                <a:ext uri="{63B3BB69-23CF-44E3-9099-C40C66FF867C}">
                  <a14:compatExt spid="_x0000_s202787"/>
                </a:ext>
                <a:ext uri="{FF2B5EF4-FFF2-40B4-BE49-F238E27FC236}">
                  <a16:creationId xmlns:a16="http://schemas.microsoft.com/office/drawing/2014/main" id="{00000000-0008-0000-0700-000023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15240</xdr:colOff>
          <xdr:row>89</xdr:row>
          <xdr:rowOff>0</xdr:rowOff>
        </xdr:from>
        <xdr:to>
          <xdr:col>3</xdr:col>
          <xdr:colOff>510540</xdr:colOff>
          <xdr:row>90</xdr:row>
          <xdr:rowOff>38100</xdr:rowOff>
        </xdr:to>
        <xdr:sp macro="" textlink="">
          <xdr:nvSpPr>
            <xdr:cNvPr id="202790" name="Check Box 38" hidden="1">
              <a:extLst>
                <a:ext uri="{63B3BB69-23CF-44E3-9099-C40C66FF867C}">
                  <a14:compatExt spid="_x0000_s202790"/>
                </a:ext>
                <a:ext uri="{FF2B5EF4-FFF2-40B4-BE49-F238E27FC236}">
                  <a16:creationId xmlns:a16="http://schemas.microsoft.com/office/drawing/2014/main" id="{00000000-0008-0000-0700-000026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twoCellAnchor editAs="oneCell">
    <xdr:from>
      <xdr:col>15</xdr:col>
      <xdr:colOff>381000</xdr:colOff>
      <xdr:row>0</xdr:row>
      <xdr:rowOff>28575</xdr:rowOff>
    </xdr:from>
    <xdr:to>
      <xdr:col>18</xdr:col>
      <xdr:colOff>182205</xdr:colOff>
      <xdr:row>3</xdr:row>
      <xdr:rowOff>75701</xdr:rowOff>
    </xdr:to>
    <xdr:pic>
      <xdr:nvPicPr>
        <xdr:cNvPr id="5" name="Image 4" descr="https://www.energir.com/~/media/Files/Corporatif/Logos/Energir_2C_PNG.png">
          <a:extLst>
            <a:ext uri="{FF2B5EF4-FFF2-40B4-BE49-F238E27FC236}">
              <a16:creationId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010900" y="28575"/>
          <a:ext cx="2017355" cy="77102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mc:AlternateContent xmlns:mc="http://schemas.openxmlformats.org/markup-compatibility/2006">
    <mc:Choice xmlns:a14="http://schemas.microsoft.com/office/drawing/2010/main" Requires="a14">
      <xdr:twoCellAnchor editAs="oneCell">
        <xdr:from>
          <xdr:col>2</xdr:col>
          <xdr:colOff>243840</xdr:colOff>
          <xdr:row>5</xdr:row>
          <xdr:rowOff>0</xdr:rowOff>
        </xdr:from>
        <xdr:to>
          <xdr:col>3</xdr:col>
          <xdr:colOff>716280</xdr:colOff>
          <xdr:row>5</xdr:row>
          <xdr:rowOff>205740</xdr:rowOff>
        </xdr:to>
        <xdr:sp macro="" textlink="">
          <xdr:nvSpPr>
            <xdr:cNvPr id="202791" name="Check Box 39" hidden="1">
              <a:extLst>
                <a:ext uri="{63B3BB69-23CF-44E3-9099-C40C66FF867C}">
                  <a14:compatExt spid="_x0000_s202791"/>
                </a:ext>
                <a:ext uri="{FF2B5EF4-FFF2-40B4-BE49-F238E27FC236}">
                  <a16:creationId xmlns:a16="http://schemas.microsoft.com/office/drawing/2014/main" id="{00000000-0008-0000-0700-000027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243840</xdr:colOff>
          <xdr:row>6</xdr:row>
          <xdr:rowOff>15240</xdr:rowOff>
        </xdr:from>
        <xdr:to>
          <xdr:col>3</xdr:col>
          <xdr:colOff>716280</xdr:colOff>
          <xdr:row>6</xdr:row>
          <xdr:rowOff>220980</xdr:rowOff>
        </xdr:to>
        <xdr:sp macro="" textlink="">
          <xdr:nvSpPr>
            <xdr:cNvPr id="202792" name="Check Box 40" hidden="1">
              <a:extLst>
                <a:ext uri="{63B3BB69-23CF-44E3-9099-C40C66FF867C}">
                  <a14:compatExt spid="_x0000_s202792"/>
                </a:ext>
                <a:ext uri="{FF2B5EF4-FFF2-40B4-BE49-F238E27FC236}">
                  <a16:creationId xmlns:a16="http://schemas.microsoft.com/office/drawing/2014/main" id="{00000000-0008-0000-0700-0000281803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xdr:wsDr>
</file>

<file path=xl/drawings/drawing9.xml><?xml version="1.0" encoding="utf-8"?>
<xdr:wsDr xmlns:xdr="http://schemas.openxmlformats.org/drawingml/2006/spreadsheetDrawing" xmlns:a="http://schemas.openxmlformats.org/drawingml/2006/main">
  <xdr:twoCellAnchor>
    <xdr:from>
      <xdr:col>2</xdr:col>
      <xdr:colOff>796925</xdr:colOff>
      <xdr:row>44</xdr:row>
      <xdr:rowOff>92075</xdr:rowOff>
    </xdr:from>
    <xdr:to>
      <xdr:col>13</xdr:col>
      <xdr:colOff>6350</xdr:colOff>
      <xdr:row>68</xdr:row>
      <xdr:rowOff>6350</xdr:rowOff>
    </xdr:to>
    <xdr:sp macro="" textlink="">
      <xdr:nvSpPr>
        <xdr:cNvPr id="2" name="ZoneTexte 1">
          <a:extLst>
            <a:ext uri="{FF2B5EF4-FFF2-40B4-BE49-F238E27FC236}">
              <a16:creationId xmlns:a16="http://schemas.microsoft.com/office/drawing/2014/main" id="{00000000-0008-0000-0800-000002000000}"/>
            </a:ext>
          </a:extLst>
        </xdr:cNvPr>
        <xdr:cNvSpPr txBox="1"/>
      </xdr:nvSpPr>
      <xdr:spPr>
        <a:xfrm>
          <a:off x="4435475" y="7883525"/>
          <a:ext cx="10353675" cy="4286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fr-CA" sz="8000">
              <a:solidFill>
                <a:srgbClr val="FF0000"/>
              </a:solidFill>
            </a:rPr>
            <a:t>NE PAS</a:t>
          </a:r>
          <a:r>
            <a:rPr lang="fr-CA" sz="8000" baseline="0">
              <a:solidFill>
                <a:srgbClr val="FF0000"/>
              </a:solidFill>
            </a:rPr>
            <a:t> MODIFIER / METTRE EN FORME CET ONGLET</a:t>
          </a:r>
          <a:endParaRPr lang="fr-CA" sz="8000">
            <a:solidFill>
              <a:srgbClr val="FF0000"/>
            </a:solidFill>
          </a:endParaRPr>
        </a:p>
      </xdr:txBody>
    </xdr:sp>
    <xdr:clientData/>
  </xdr:twoCellAnchor>
</xdr:wsDr>
</file>

<file path=xl/theme/theme1.xml><?xml version="1.0" encoding="utf-8"?>
<a:theme xmlns:a="http://schemas.openxmlformats.org/drawingml/2006/main" name="Thème Office">
  <a:themeElements>
    <a:clrScheme name="Énergir">
      <a:dk1>
        <a:srgbClr val="002855"/>
      </a:dk1>
      <a:lt1>
        <a:sysClr val="window" lastClr="FFFFFF"/>
      </a:lt1>
      <a:dk2>
        <a:srgbClr val="002855"/>
      </a:dk2>
      <a:lt2>
        <a:srgbClr val="FFFFFF"/>
      </a:lt2>
      <a:accent1>
        <a:srgbClr val="009FDF"/>
      </a:accent1>
      <a:accent2>
        <a:srgbClr val="A2AAAD"/>
      </a:accent2>
      <a:accent3>
        <a:srgbClr val="D0D3D4"/>
      </a:accent3>
      <a:accent4>
        <a:srgbClr val="7BA6DE"/>
      </a:accent4>
      <a:accent5>
        <a:srgbClr val="505759"/>
      </a:accent5>
      <a:accent6>
        <a:srgbClr val="00A376"/>
      </a:accent6>
      <a:hlink>
        <a:srgbClr val="002855"/>
      </a:hlink>
      <a:folHlink>
        <a:srgbClr val="002855"/>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energir.com/files/energir_common/import/Fichiers/Affaires/EE_Programmes/Etudes_et_aide/2023/GuideParticipant_Etudes-implantation_FR_2023-11.pdf" TargetMode="Externa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3.xml"/><Relationship Id="rId299" Type="http://schemas.openxmlformats.org/officeDocument/2006/relationships/ctrlProp" Target="../ctrlProps/ctrlProp295.xml"/><Relationship Id="rId21" Type="http://schemas.openxmlformats.org/officeDocument/2006/relationships/ctrlProp" Target="../ctrlProps/ctrlProp17.xml"/><Relationship Id="rId63" Type="http://schemas.openxmlformats.org/officeDocument/2006/relationships/ctrlProp" Target="../ctrlProps/ctrlProp59.xml"/><Relationship Id="rId159" Type="http://schemas.openxmlformats.org/officeDocument/2006/relationships/ctrlProp" Target="../ctrlProps/ctrlProp155.xml"/><Relationship Id="rId170" Type="http://schemas.openxmlformats.org/officeDocument/2006/relationships/ctrlProp" Target="../ctrlProps/ctrlProp166.xml"/><Relationship Id="rId226" Type="http://schemas.openxmlformats.org/officeDocument/2006/relationships/ctrlProp" Target="../ctrlProps/ctrlProp222.xml"/><Relationship Id="rId268" Type="http://schemas.openxmlformats.org/officeDocument/2006/relationships/ctrlProp" Target="../ctrlProps/ctrlProp264.xml"/><Relationship Id="rId32" Type="http://schemas.openxmlformats.org/officeDocument/2006/relationships/ctrlProp" Target="../ctrlProps/ctrlProp28.xml"/><Relationship Id="rId74" Type="http://schemas.openxmlformats.org/officeDocument/2006/relationships/ctrlProp" Target="../ctrlProps/ctrlProp70.xml"/><Relationship Id="rId128" Type="http://schemas.openxmlformats.org/officeDocument/2006/relationships/ctrlProp" Target="../ctrlProps/ctrlProp124.xml"/><Relationship Id="rId5" Type="http://schemas.openxmlformats.org/officeDocument/2006/relationships/ctrlProp" Target="../ctrlProps/ctrlProp1.xml"/><Relationship Id="rId181" Type="http://schemas.openxmlformats.org/officeDocument/2006/relationships/ctrlProp" Target="../ctrlProps/ctrlProp177.xml"/><Relationship Id="rId237" Type="http://schemas.openxmlformats.org/officeDocument/2006/relationships/ctrlProp" Target="../ctrlProps/ctrlProp233.xml"/><Relationship Id="rId279" Type="http://schemas.openxmlformats.org/officeDocument/2006/relationships/ctrlProp" Target="../ctrlProps/ctrlProp275.xml"/><Relationship Id="rId43" Type="http://schemas.openxmlformats.org/officeDocument/2006/relationships/ctrlProp" Target="../ctrlProps/ctrlProp39.xml"/><Relationship Id="rId139" Type="http://schemas.openxmlformats.org/officeDocument/2006/relationships/ctrlProp" Target="../ctrlProps/ctrlProp135.xml"/><Relationship Id="rId290" Type="http://schemas.openxmlformats.org/officeDocument/2006/relationships/ctrlProp" Target="../ctrlProps/ctrlProp286.xml"/><Relationship Id="rId85" Type="http://schemas.openxmlformats.org/officeDocument/2006/relationships/ctrlProp" Target="../ctrlProps/ctrlProp81.xml"/><Relationship Id="rId150" Type="http://schemas.openxmlformats.org/officeDocument/2006/relationships/ctrlProp" Target="../ctrlProps/ctrlProp146.xml"/><Relationship Id="rId192" Type="http://schemas.openxmlformats.org/officeDocument/2006/relationships/ctrlProp" Target="../ctrlProps/ctrlProp188.xml"/><Relationship Id="rId206" Type="http://schemas.openxmlformats.org/officeDocument/2006/relationships/ctrlProp" Target="../ctrlProps/ctrlProp202.xml"/><Relationship Id="rId248" Type="http://schemas.openxmlformats.org/officeDocument/2006/relationships/ctrlProp" Target="../ctrlProps/ctrlProp244.xml"/><Relationship Id="rId12" Type="http://schemas.openxmlformats.org/officeDocument/2006/relationships/ctrlProp" Target="../ctrlProps/ctrlProp8.xml"/><Relationship Id="rId108" Type="http://schemas.openxmlformats.org/officeDocument/2006/relationships/ctrlProp" Target="../ctrlProps/ctrlProp104.xml"/><Relationship Id="rId54" Type="http://schemas.openxmlformats.org/officeDocument/2006/relationships/ctrlProp" Target="../ctrlProps/ctrlProp50.xml"/><Relationship Id="rId96" Type="http://schemas.openxmlformats.org/officeDocument/2006/relationships/ctrlProp" Target="../ctrlProps/ctrlProp92.xml"/><Relationship Id="rId161" Type="http://schemas.openxmlformats.org/officeDocument/2006/relationships/ctrlProp" Target="../ctrlProps/ctrlProp157.xml"/><Relationship Id="rId217" Type="http://schemas.openxmlformats.org/officeDocument/2006/relationships/ctrlProp" Target="../ctrlProps/ctrlProp213.xml"/><Relationship Id="rId6" Type="http://schemas.openxmlformats.org/officeDocument/2006/relationships/ctrlProp" Target="../ctrlProps/ctrlProp2.xml"/><Relationship Id="rId238" Type="http://schemas.openxmlformats.org/officeDocument/2006/relationships/ctrlProp" Target="../ctrlProps/ctrlProp234.xml"/><Relationship Id="rId259" Type="http://schemas.openxmlformats.org/officeDocument/2006/relationships/ctrlProp" Target="../ctrlProps/ctrlProp255.xml"/><Relationship Id="rId23" Type="http://schemas.openxmlformats.org/officeDocument/2006/relationships/ctrlProp" Target="../ctrlProps/ctrlProp19.xml"/><Relationship Id="rId119" Type="http://schemas.openxmlformats.org/officeDocument/2006/relationships/ctrlProp" Target="../ctrlProps/ctrlProp115.xml"/><Relationship Id="rId270" Type="http://schemas.openxmlformats.org/officeDocument/2006/relationships/ctrlProp" Target="../ctrlProps/ctrlProp266.xml"/><Relationship Id="rId291" Type="http://schemas.openxmlformats.org/officeDocument/2006/relationships/ctrlProp" Target="../ctrlProps/ctrlProp287.xml"/><Relationship Id="rId44" Type="http://schemas.openxmlformats.org/officeDocument/2006/relationships/ctrlProp" Target="../ctrlProps/ctrlProp40.xml"/><Relationship Id="rId65" Type="http://schemas.openxmlformats.org/officeDocument/2006/relationships/ctrlProp" Target="../ctrlProps/ctrlProp61.xml"/><Relationship Id="rId86" Type="http://schemas.openxmlformats.org/officeDocument/2006/relationships/ctrlProp" Target="../ctrlProps/ctrlProp82.xml"/><Relationship Id="rId130" Type="http://schemas.openxmlformats.org/officeDocument/2006/relationships/ctrlProp" Target="../ctrlProps/ctrlProp126.xml"/><Relationship Id="rId151" Type="http://schemas.openxmlformats.org/officeDocument/2006/relationships/ctrlProp" Target="../ctrlProps/ctrlProp147.xml"/><Relationship Id="rId172" Type="http://schemas.openxmlformats.org/officeDocument/2006/relationships/ctrlProp" Target="../ctrlProps/ctrlProp168.xml"/><Relationship Id="rId193" Type="http://schemas.openxmlformats.org/officeDocument/2006/relationships/ctrlProp" Target="../ctrlProps/ctrlProp189.xml"/><Relationship Id="rId207" Type="http://schemas.openxmlformats.org/officeDocument/2006/relationships/ctrlProp" Target="../ctrlProps/ctrlProp203.xml"/><Relationship Id="rId228" Type="http://schemas.openxmlformats.org/officeDocument/2006/relationships/ctrlProp" Target="../ctrlProps/ctrlProp224.xml"/><Relationship Id="rId249" Type="http://schemas.openxmlformats.org/officeDocument/2006/relationships/ctrlProp" Target="../ctrlProps/ctrlProp245.xml"/><Relationship Id="rId13" Type="http://schemas.openxmlformats.org/officeDocument/2006/relationships/ctrlProp" Target="../ctrlProps/ctrlProp9.xml"/><Relationship Id="rId109" Type="http://schemas.openxmlformats.org/officeDocument/2006/relationships/ctrlProp" Target="../ctrlProps/ctrlProp105.xml"/><Relationship Id="rId260" Type="http://schemas.openxmlformats.org/officeDocument/2006/relationships/ctrlProp" Target="../ctrlProps/ctrlProp256.xml"/><Relationship Id="rId281" Type="http://schemas.openxmlformats.org/officeDocument/2006/relationships/ctrlProp" Target="../ctrlProps/ctrlProp277.xml"/><Relationship Id="rId34" Type="http://schemas.openxmlformats.org/officeDocument/2006/relationships/ctrlProp" Target="../ctrlProps/ctrlProp30.xml"/><Relationship Id="rId55" Type="http://schemas.openxmlformats.org/officeDocument/2006/relationships/ctrlProp" Target="../ctrlProps/ctrlProp51.xml"/><Relationship Id="rId76" Type="http://schemas.openxmlformats.org/officeDocument/2006/relationships/ctrlProp" Target="../ctrlProps/ctrlProp72.xml"/><Relationship Id="rId97" Type="http://schemas.openxmlformats.org/officeDocument/2006/relationships/ctrlProp" Target="../ctrlProps/ctrlProp93.xml"/><Relationship Id="rId120" Type="http://schemas.openxmlformats.org/officeDocument/2006/relationships/ctrlProp" Target="../ctrlProps/ctrlProp116.xml"/><Relationship Id="rId141" Type="http://schemas.openxmlformats.org/officeDocument/2006/relationships/ctrlProp" Target="../ctrlProps/ctrlProp137.xml"/><Relationship Id="rId7" Type="http://schemas.openxmlformats.org/officeDocument/2006/relationships/ctrlProp" Target="../ctrlProps/ctrlProp3.xml"/><Relationship Id="rId162" Type="http://schemas.openxmlformats.org/officeDocument/2006/relationships/ctrlProp" Target="../ctrlProps/ctrlProp158.xml"/><Relationship Id="rId183" Type="http://schemas.openxmlformats.org/officeDocument/2006/relationships/ctrlProp" Target="../ctrlProps/ctrlProp179.xml"/><Relationship Id="rId218" Type="http://schemas.openxmlformats.org/officeDocument/2006/relationships/ctrlProp" Target="../ctrlProps/ctrlProp214.xml"/><Relationship Id="rId239" Type="http://schemas.openxmlformats.org/officeDocument/2006/relationships/ctrlProp" Target="../ctrlProps/ctrlProp235.xml"/><Relationship Id="rId250" Type="http://schemas.openxmlformats.org/officeDocument/2006/relationships/ctrlProp" Target="../ctrlProps/ctrlProp246.xml"/><Relationship Id="rId271" Type="http://schemas.openxmlformats.org/officeDocument/2006/relationships/ctrlProp" Target="../ctrlProps/ctrlProp267.xml"/><Relationship Id="rId292" Type="http://schemas.openxmlformats.org/officeDocument/2006/relationships/ctrlProp" Target="../ctrlProps/ctrlProp288.xml"/><Relationship Id="rId24" Type="http://schemas.openxmlformats.org/officeDocument/2006/relationships/ctrlProp" Target="../ctrlProps/ctrlProp20.xml"/><Relationship Id="rId45" Type="http://schemas.openxmlformats.org/officeDocument/2006/relationships/ctrlProp" Target="../ctrlProps/ctrlProp41.xml"/><Relationship Id="rId66" Type="http://schemas.openxmlformats.org/officeDocument/2006/relationships/ctrlProp" Target="../ctrlProps/ctrlProp62.xml"/><Relationship Id="rId87" Type="http://schemas.openxmlformats.org/officeDocument/2006/relationships/ctrlProp" Target="../ctrlProps/ctrlProp83.xml"/><Relationship Id="rId110" Type="http://schemas.openxmlformats.org/officeDocument/2006/relationships/ctrlProp" Target="../ctrlProps/ctrlProp106.xml"/><Relationship Id="rId131" Type="http://schemas.openxmlformats.org/officeDocument/2006/relationships/ctrlProp" Target="../ctrlProps/ctrlProp127.xml"/><Relationship Id="rId152" Type="http://schemas.openxmlformats.org/officeDocument/2006/relationships/ctrlProp" Target="../ctrlProps/ctrlProp148.xml"/><Relationship Id="rId173" Type="http://schemas.openxmlformats.org/officeDocument/2006/relationships/ctrlProp" Target="../ctrlProps/ctrlProp169.xml"/><Relationship Id="rId194" Type="http://schemas.openxmlformats.org/officeDocument/2006/relationships/ctrlProp" Target="../ctrlProps/ctrlProp190.xml"/><Relationship Id="rId208" Type="http://schemas.openxmlformats.org/officeDocument/2006/relationships/ctrlProp" Target="../ctrlProps/ctrlProp204.xml"/><Relationship Id="rId229" Type="http://schemas.openxmlformats.org/officeDocument/2006/relationships/ctrlProp" Target="../ctrlProps/ctrlProp225.xml"/><Relationship Id="rId240" Type="http://schemas.openxmlformats.org/officeDocument/2006/relationships/ctrlProp" Target="../ctrlProps/ctrlProp236.xml"/><Relationship Id="rId261" Type="http://schemas.openxmlformats.org/officeDocument/2006/relationships/ctrlProp" Target="../ctrlProps/ctrlProp257.xml"/><Relationship Id="rId14" Type="http://schemas.openxmlformats.org/officeDocument/2006/relationships/ctrlProp" Target="../ctrlProps/ctrlProp10.xml"/><Relationship Id="rId35" Type="http://schemas.openxmlformats.org/officeDocument/2006/relationships/ctrlProp" Target="../ctrlProps/ctrlProp31.xml"/><Relationship Id="rId56" Type="http://schemas.openxmlformats.org/officeDocument/2006/relationships/ctrlProp" Target="../ctrlProps/ctrlProp52.xml"/><Relationship Id="rId77" Type="http://schemas.openxmlformats.org/officeDocument/2006/relationships/ctrlProp" Target="../ctrlProps/ctrlProp73.xml"/><Relationship Id="rId100" Type="http://schemas.openxmlformats.org/officeDocument/2006/relationships/ctrlProp" Target="../ctrlProps/ctrlProp96.xml"/><Relationship Id="rId282" Type="http://schemas.openxmlformats.org/officeDocument/2006/relationships/ctrlProp" Target="../ctrlProps/ctrlProp278.xml"/><Relationship Id="rId8" Type="http://schemas.openxmlformats.org/officeDocument/2006/relationships/ctrlProp" Target="../ctrlProps/ctrlProp4.xml"/><Relationship Id="rId98" Type="http://schemas.openxmlformats.org/officeDocument/2006/relationships/ctrlProp" Target="../ctrlProps/ctrlProp94.xml"/><Relationship Id="rId121" Type="http://schemas.openxmlformats.org/officeDocument/2006/relationships/ctrlProp" Target="../ctrlProps/ctrlProp117.xml"/><Relationship Id="rId142" Type="http://schemas.openxmlformats.org/officeDocument/2006/relationships/ctrlProp" Target="../ctrlProps/ctrlProp138.xml"/><Relationship Id="rId163" Type="http://schemas.openxmlformats.org/officeDocument/2006/relationships/ctrlProp" Target="../ctrlProps/ctrlProp159.xml"/><Relationship Id="rId184" Type="http://schemas.openxmlformats.org/officeDocument/2006/relationships/ctrlProp" Target="../ctrlProps/ctrlProp180.xml"/><Relationship Id="rId219" Type="http://schemas.openxmlformats.org/officeDocument/2006/relationships/ctrlProp" Target="../ctrlProps/ctrlProp215.xml"/><Relationship Id="rId230" Type="http://schemas.openxmlformats.org/officeDocument/2006/relationships/ctrlProp" Target="../ctrlProps/ctrlProp226.xml"/><Relationship Id="rId251" Type="http://schemas.openxmlformats.org/officeDocument/2006/relationships/ctrlProp" Target="../ctrlProps/ctrlProp247.xml"/><Relationship Id="rId25" Type="http://schemas.openxmlformats.org/officeDocument/2006/relationships/ctrlProp" Target="../ctrlProps/ctrlProp21.xml"/><Relationship Id="rId46" Type="http://schemas.openxmlformats.org/officeDocument/2006/relationships/ctrlProp" Target="../ctrlProps/ctrlProp42.xml"/><Relationship Id="rId67" Type="http://schemas.openxmlformats.org/officeDocument/2006/relationships/ctrlProp" Target="../ctrlProps/ctrlProp63.xml"/><Relationship Id="rId272" Type="http://schemas.openxmlformats.org/officeDocument/2006/relationships/ctrlProp" Target="../ctrlProps/ctrlProp268.xml"/><Relationship Id="rId293" Type="http://schemas.openxmlformats.org/officeDocument/2006/relationships/ctrlProp" Target="../ctrlProps/ctrlProp289.xml"/><Relationship Id="rId88" Type="http://schemas.openxmlformats.org/officeDocument/2006/relationships/ctrlProp" Target="../ctrlProps/ctrlProp84.xml"/><Relationship Id="rId111" Type="http://schemas.openxmlformats.org/officeDocument/2006/relationships/ctrlProp" Target="../ctrlProps/ctrlProp107.xml"/><Relationship Id="rId132" Type="http://schemas.openxmlformats.org/officeDocument/2006/relationships/ctrlProp" Target="../ctrlProps/ctrlProp128.xml"/><Relationship Id="rId153" Type="http://schemas.openxmlformats.org/officeDocument/2006/relationships/ctrlProp" Target="../ctrlProps/ctrlProp149.xml"/><Relationship Id="rId174" Type="http://schemas.openxmlformats.org/officeDocument/2006/relationships/ctrlProp" Target="../ctrlProps/ctrlProp170.xml"/><Relationship Id="rId195" Type="http://schemas.openxmlformats.org/officeDocument/2006/relationships/ctrlProp" Target="../ctrlProps/ctrlProp191.xml"/><Relationship Id="rId209" Type="http://schemas.openxmlformats.org/officeDocument/2006/relationships/ctrlProp" Target="../ctrlProps/ctrlProp205.xml"/><Relationship Id="rId220" Type="http://schemas.openxmlformats.org/officeDocument/2006/relationships/ctrlProp" Target="../ctrlProps/ctrlProp216.xml"/><Relationship Id="rId241" Type="http://schemas.openxmlformats.org/officeDocument/2006/relationships/ctrlProp" Target="../ctrlProps/ctrlProp237.xml"/><Relationship Id="rId15" Type="http://schemas.openxmlformats.org/officeDocument/2006/relationships/ctrlProp" Target="../ctrlProps/ctrlProp11.xml"/><Relationship Id="rId36" Type="http://schemas.openxmlformats.org/officeDocument/2006/relationships/ctrlProp" Target="../ctrlProps/ctrlProp32.xml"/><Relationship Id="rId57" Type="http://schemas.openxmlformats.org/officeDocument/2006/relationships/ctrlProp" Target="../ctrlProps/ctrlProp53.xml"/><Relationship Id="rId262" Type="http://schemas.openxmlformats.org/officeDocument/2006/relationships/ctrlProp" Target="../ctrlProps/ctrlProp258.xml"/><Relationship Id="rId283" Type="http://schemas.openxmlformats.org/officeDocument/2006/relationships/ctrlProp" Target="../ctrlProps/ctrlProp279.xml"/><Relationship Id="rId78" Type="http://schemas.openxmlformats.org/officeDocument/2006/relationships/ctrlProp" Target="../ctrlProps/ctrlProp74.xml"/><Relationship Id="rId99" Type="http://schemas.openxmlformats.org/officeDocument/2006/relationships/ctrlProp" Target="../ctrlProps/ctrlProp95.xml"/><Relationship Id="rId101" Type="http://schemas.openxmlformats.org/officeDocument/2006/relationships/ctrlProp" Target="../ctrlProps/ctrlProp97.xml"/><Relationship Id="rId122" Type="http://schemas.openxmlformats.org/officeDocument/2006/relationships/ctrlProp" Target="../ctrlProps/ctrlProp118.xml"/><Relationship Id="rId143" Type="http://schemas.openxmlformats.org/officeDocument/2006/relationships/ctrlProp" Target="../ctrlProps/ctrlProp139.xml"/><Relationship Id="rId164" Type="http://schemas.openxmlformats.org/officeDocument/2006/relationships/ctrlProp" Target="../ctrlProps/ctrlProp160.xml"/><Relationship Id="rId185" Type="http://schemas.openxmlformats.org/officeDocument/2006/relationships/ctrlProp" Target="../ctrlProps/ctrlProp181.xml"/><Relationship Id="rId9" Type="http://schemas.openxmlformats.org/officeDocument/2006/relationships/ctrlProp" Target="../ctrlProps/ctrlProp5.xml"/><Relationship Id="rId210" Type="http://schemas.openxmlformats.org/officeDocument/2006/relationships/ctrlProp" Target="../ctrlProps/ctrlProp206.xml"/><Relationship Id="rId26" Type="http://schemas.openxmlformats.org/officeDocument/2006/relationships/ctrlProp" Target="../ctrlProps/ctrlProp22.xml"/><Relationship Id="rId231" Type="http://schemas.openxmlformats.org/officeDocument/2006/relationships/ctrlProp" Target="../ctrlProps/ctrlProp227.xml"/><Relationship Id="rId252" Type="http://schemas.openxmlformats.org/officeDocument/2006/relationships/ctrlProp" Target="../ctrlProps/ctrlProp248.xml"/><Relationship Id="rId273" Type="http://schemas.openxmlformats.org/officeDocument/2006/relationships/ctrlProp" Target="../ctrlProps/ctrlProp269.xml"/><Relationship Id="rId294" Type="http://schemas.openxmlformats.org/officeDocument/2006/relationships/ctrlProp" Target="../ctrlProps/ctrlProp290.xml"/><Relationship Id="rId47" Type="http://schemas.openxmlformats.org/officeDocument/2006/relationships/ctrlProp" Target="../ctrlProps/ctrlProp43.xml"/><Relationship Id="rId68" Type="http://schemas.openxmlformats.org/officeDocument/2006/relationships/ctrlProp" Target="../ctrlProps/ctrlProp64.xml"/><Relationship Id="rId89" Type="http://schemas.openxmlformats.org/officeDocument/2006/relationships/ctrlProp" Target="../ctrlProps/ctrlProp85.xml"/><Relationship Id="rId112" Type="http://schemas.openxmlformats.org/officeDocument/2006/relationships/ctrlProp" Target="../ctrlProps/ctrlProp108.xml"/><Relationship Id="rId133" Type="http://schemas.openxmlformats.org/officeDocument/2006/relationships/ctrlProp" Target="../ctrlProps/ctrlProp129.xml"/><Relationship Id="rId154" Type="http://schemas.openxmlformats.org/officeDocument/2006/relationships/ctrlProp" Target="../ctrlProps/ctrlProp150.xml"/><Relationship Id="rId175" Type="http://schemas.openxmlformats.org/officeDocument/2006/relationships/ctrlProp" Target="../ctrlProps/ctrlProp171.xml"/><Relationship Id="rId196" Type="http://schemas.openxmlformats.org/officeDocument/2006/relationships/ctrlProp" Target="../ctrlProps/ctrlProp192.xml"/><Relationship Id="rId200" Type="http://schemas.openxmlformats.org/officeDocument/2006/relationships/ctrlProp" Target="../ctrlProps/ctrlProp196.xml"/><Relationship Id="rId16" Type="http://schemas.openxmlformats.org/officeDocument/2006/relationships/ctrlProp" Target="../ctrlProps/ctrlProp12.xml"/><Relationship Id="rId221" Type="http://schemas.openxmlformats.org/officeDocument/2006/relationships/ctrlProp" Target="../ctrlProps/ctrlProp217.xml"/><Relationship Id="rId242" Type="http://schemas.openxmlformats.org/officeDocument/2006/relationships/ctrlProp" Target="../ctrlProps/ctrlProp238.xml"/><Relationship Id="rId263" Type="http://schemas.openxmlformats.org/officeDocument/2006/relationships/ctrlProp" Target="../ctrlProps/ctrlProp259.xml"/><Relationship Id="rId284" Type="http://schemas.openxmlformats.org/officeDocument/2006/relationships/ctrlProp" Target="../ctrlProps/ctrlProp280.xml"/><Relationship Id="rId37" Type="http://schemas.openxmlformats.org/officeDocument/2006/relationships/ctrlProp" Target="../ctrlProps/ctrlProp33.xml"/><Relationship Id="rId58" Type="http://schemas.openxmlformats.org/officeDocument/2006/relationships/ctrlProp" Target="../ctrlProps/ctrlProp54.xml"/><Relationship Id="rId79" Type="http://schemas.openxmlformats.org/officeDocument/2006/relationships/ctrlProp" Target="../ctrlProps/ctrlProp75.xml"/><Relationship Id="rId102" Type="http://schemas.openxmlformats.org/officeDocument/2006/relationships/ctrlProp" Target="../ctrlProps/ctrlProp98.xml"/><Relationship Id="rId123" Type="http://schemas.openxmlformats.org/officeDocument/2006/relationships/ctrlProp" Target="../ctrlProps/ctrlProp119.xml"/><Relationship Id="rId144" Type="http://schemas.openxmlformats.org/officeDocument/2006/relationships/ctrlProp" Target="../ctrlProps/ctrlProp140.xml"/><Relationship Id="rId90" Type="http://schemas.openxmlformats.org/officeDocument/2006/relationships/ctrlProp" Target="../ctrlProps/ctrlProp86.xml"/><Relationship Id="rId165" Type="http://schemas.openxmlformats.org/officeDocument/2006/relationships/ctrlProp" Target="../ctrlProps/ctrlProp161.xml"/><Relationship Id="rId186" Type="http://schemas.openxmlformats.org/officeDocument/2006/relationships/ctrlProp" Target="../ctrlProps/ctrlProp182.xml"/><Relationship Id="rId211" Type="http://schemas.openxmlformats.org/officeDocument/2006/relationships/ctrlProp" Target="../ctrlProps/ctrlProp207.xml"/><Relationship Id="rId232" Type="http://schemas.openxmlformats.org/officeDocument/2006/relationships/ctrlProp" Target="../ctrlProps/ctrlProp228.xml"/><Relationship Id="rId253" Type="http://schemas.openxmlformats.org/officeDocument/2006/relationships/ctrlProp" Target="../ctrlProps/ctrlProp249.xml"/><Relationship Id="rId274" Type="http://schemas.openxmlformats.org/officeDocument/2006/relationships/ctrlProp" Target="../ctrlProps/ctrlProp270.xml"/><Relationship Id="rId295" Type="http://schemas.openxmlformats.org/officeDocument/2006/relationships/ctrlProp" Target="../ctrlProps/ctrlProp291.xml"/><Relationship Id="rId27" Type="http://schemas.openxmlformats.org/officeDocument/2006/relationships/ctrlProp" Target="../ctrlProps/ctrlProp23.xml"/><Relationship Id="rId48" Type="http://schemas.openxmlformats.org/officeDocument/2006/relationships/ctrlProp" Target="../ctrlProps/ctrlProp44.xml"/><Relationship Id="rId69" Type="http://schemas.openxmlformats.org/officeDocument/2006/relationships/ctrlProp" Target="../ctrlProps/ctrlProp65.xml"/><Relationship Id="rId113" Type="http://schemas.openxmlformats.org/officeDocument/2006/relationships/ctrlProp" Target="../ctrlProps/ctrlProp109.xml"/><Relationship Id="rId134" Type="http://schemas.openxmlformats.org/officeDocument/2006/relationships/ctrlProp" Target="../ctrlProps/ctrlProp130.xml"/><Relationship Id="rId80" Type="http://schemas.openxmlformats.org/officeDocument/2006/relationships/ctrlProp" Target="../ctrlProps/ctrlProp76.xml"/><Relationship Id="rId155" Type="http://schemas.openxmlformats.org/officeDocument/2006/relationships/ctrlProp" Target="../ctrlProps/ctrlProp151.xml"/><Relationship Id="rId176" Type="http://schemas.openxmlformats.org/officeDocument/2006/relationships/ctrlProp" Target="../ctrlProps/ctrlProp172.xml"/><Relationship Id="rId197" Type="http://schemas.openxmlformats.org/officeDocument/2006/relationships/ctrlProp" Target="../ctrlProps/ctrlProp193.xml"/><Relationship Id="rId201" Type="http://schemas.openxmlformats.org/officeDocument/2006/relationships/ctrlProp" Target="../ctrlProps/ctrlProp197.xml"/><Relationship Id="rId222" Type="http://schemas.openxmlformats.org/officeDocument/2006/relationships/ctrlProp" Target="../ctrlProps/ctrlProp218.xml"/><Relationship Id="rId243" Type="http://schemas.openxmlformats.org/officeDocument/2006/relationships/ctrlProp" Target="../ctrlProps/ctrlProp239.xml"/><Relationship Id="rId264" Type="http://schemas.openxmlformats.org/officeDocument/2006/relationships/ctrlProp" Target="../ctrlProps/ctrlProp260.xml"/><Relationship Id="rId285" Type="http://schemas.openxmlformats.org/officeDocument/2006/relationships/ctrlProp" Target="../ctrlProps/ctrlProp281.xml"/><Relationship Id="rId17" Type="http://schemas.openxmlformats.org/officeDocument/2006/relationships/ctrlProp" Target="../ctrlProps/ctrlProp13.xml"/><Relationship Id="rId38" Type="http://schemas.openxmlformats.org/officeDocument/2006/relationships/ctrlProp" Target="../ctrlProps/ctrlProp34.xml"/><Relationship Id="rId59" Type="http://schemas.openxmlformats.org/officeDocument/2006/relationships/ctrlProp" Target="../ctrlProps/ctrlProp55.xml"/><Relationship Id="rId103" Type="http://schemas.openxmlformats.org/officeDocument/2006/relationships/ctrlProp" Target="../ctrlProps/ctrlProp99.xml"/><Relationship Id="rId124" Type="http://schemas.openxmlformats.org/officeDocument/2006/relationships/ctrlProp" Target="../ctrlProps/ctrlProp120.xml"/><Relationship Id="rId70" Type="http://schemas.openxmlformats.org/officeDocument/2006/relationships/ctrlProp" Target="../ctrlProps/ctrlProp66.xml"/><Relationship Id="rId91" Type="http://schemas.openxmlformats.org/officeDocument/2006/relationships/ctrlProp" Target="../ctrlProps/ctrlProp87.xml"/><Relationship Id="rId145" Type="http://schemas.openxmlformats.org/officeDocument/2006/relationships/ctrlProp" Target="../ctrlProps/ctrlProp141.xml"/><Relationship Id="rId166" Type="http://schemas.openxmlformats.org/officeDocument/2006/relationships/ctrlProp" Target="../ctrlProps/ctrlProp162.xml"/><Relationship Id="rId187" Type="http://schemas.openxmlformats.org/officeDocument/2006/relationships/ctrlProp" Target="../ctrlProps/ctrlProp183.xml"/><Relationship Id="rId1" Type="http://schemas.openxmlformats.org/officeDocument/2006/relationships/hyperlink" Target="mailto:efficaciteenergetique@energir.com" TargetMode="External"/><Relationship Id="rId212" Type="http://schemas.openxmlformats.org/officeDocument/2006/relationships/ctrlProp" Target="../ctrlProps/ctrlProp208.xml"/><Relationship Id="rId233" Type="http://schemas.openxmlformats.org/officeDocument/2006/relationships/ctrlProp" Target="../ctrlProps/ctrlProp229.xml"/><Relationship Id="rId254" Type="http://schemas.openxmlformats.org/officeDocument/2006/relationships/ctrlProp" Target="../ctrlProps/ctrlProp250.xml"/><Relationship Id="rId28" Type="http://schemas.openxmlformats.org/officeDocument/2006/relationships/ctrlProp" Target="../ctrlProps/ctrlProp24.xml"/><Relationship Id="rId49" Type="http://schemas.openxmlformats.org/officeDocument/2006/relationships/ctrlProp" Target="../ctrlProps/ctrlProp45.xml"/><Relationship Id="rId114" Type="http://schemas.openxmlformats.org/officeDocument/2006/relationships/ctrlProp" Target="../ctrlProps/ctrlProp110.xml"/><Relationship Id="rId275" Type="http://schemas.openxmlformats.org/officeDocument/2006/relationships/ctrlProp" Target="../ctrlProps/ctrlProp271.xml"/><Relationship Id="rId296" Type="http://schemas.openxmlformats.org/officeDocument/2006/relationships/ctrlProp" Target="../ctrlProps/ctrlProp292.xml"/><Relationship Id="rId300" Type="http://schemas.openxmlformats.org/officeDocument/2006/relationships/ctrlProp" Target="../ctrlProps/ctrlProp296.xml"/><Relationship Id="rId60" Type="http://schemas.openxmlformats.org/officeDocument/2006/relationships/ctrlProp" Target="../ctrlProps/ctrlProp56.xml"/><Relationship Id="rId81" Type="http://schemas.openxmlformats.org/officeDocument/2006/relationships/ctrlProp" Target="../ctrlProps/ctrlProp77.xml"/><Relationship Id="rId135" Type="http://schemas.openxmlformats.org/officeDocument/2006/relationships/ctrlProp" Target="../ctrlProps/ctrlProp131.xml"/><Relationship Id="rId156" Type="http://schemas.openxmlformats.org/officeDocument/2006/relationships/ctrlProp" Target="../ctrlProps/ctrlProp152.xml"/><Relationship Id="rId177" Type="http://schemas.openxmlformats.org/officeDocument/2006/relationships/ctrlProp" Target="../ctrlProps/ctrlProp173.xml"/><Relationship Id="rId198" Type="http://schemas.openxmlformats.org/officeDocument/2006/relationships/ctrlProp" Target="../ctrlProps/ctrlProp194.xml"/><Relationship Id="rId202" Type="http://schemas.openxmlformats.org/officeDocument/2006/relationships/ctrlProp" Target="../ctrlProps/ctrlProp198.xml"/><Relationship Id="rId223" Type="http://schemas.openxmlformats.org/officeDocument/2006/relationships/ctrlProp" Target="../ctrlProps/ctrlProp219.xml"/><Relationship Id="rId244" Type="http://schemas.openxmlformats.org/officeDocument/2006/relationships/ctrlProp" Target="../ctrlProps/ctrlProp240.xml"/><Relationship Id="rId18" Type="http://schemas.openxmlformats.org/officeDocument/2006/relationships/ctrlProp" Target="../ctrlProps/ctrlProp14.xml"/><Relationship Id="rId39" Type="http://schemas.openxmlformats.org/officeDocument/2006/relationships/ctrlProp" Target="../ctrlProps/ctrlProp35.xml"/><Relationship Id="rId265" Type="http://schemas.openxmlformats.org/officeDocument/2006/relationships/ctrlProp" Target="../ctrlProps/ctrlProp261.xml"/><Relationship Id="rId286" Type="http://schemas.openxmlformats.org/officeDocument/2006/relationships/ctrlProp" Target="../ctrlProps/ctrlProp282.xml"/><Relationship Id="rId50" Type="http://schemas.openxmlformats.org/officeDocument/2006/relationships/ctrlProp" Target="../ctrlProps/ctrlProp46.xml"/><Relationship Id="rId104" Type="http://schemas.openxmlformats.org/officeDocument/2006/relationships/ctrlProp" Target="../ctrlProps/ctrlProp100.xml"/><Relationship Id="rId125" Type="http://schemas.openxmlformats.org/officeDocument/2006/relationships/ctrlProp" Target="../ctrlProps/ctrlProp121.xml"/><Relationship Id="rId146" Type="http://schemas.openxmlformats.org/officeDocument/2006/relationships/ctrlProp" Target="../ctrlProps/ctrlProp142.xml"/><Relationship Id="rId167" Type="http://schemas.openxmlformats.org/officeDocument/2006/relationships/ctrlProp" Target="../ctrlProps/ctrlProp163.xml"/><Relationship Id="rId188" Type="http://schemas.openxmlformats.org/officeDocument/2006/relationships/ctrlProp" Target="../ctrlProps/ctrlProp184.xml"/><Relationship Id="rId71" Type="http://schemas.openxmlformats.org/officeDocument/2006/relationships/ctrlProp" Target="../ctrlProps/ctrlProp67.xml"/><Relationship Id="rId92" Type="http://schemas.openxmlformats.org/officeDocument/2006/relationships/ctrlProp" Target="../ctrlProps/ctrlProp88.xml"/><Relationship Id="rId213" Type="http://schemas.openxmlformats.org/officeDocument/2006/relationships/ctrlProp" Target="../ctrlProps/ctrlProp209.xml"/><Relationship Id="rId234" Type="http://schemas.openxmlformats.org/officeDocument/2006/relationships/ctrlProp" Target="../ctrlProps/ctrlProp230.xml"/><Relationship Id="rId2" Type="http://schemas.openxmlformats.org/officeDocument/2006/relationships/printerSettings" Target="../printerSettings/printerSettings2.bin"/><Relationship Id="rId29" Type="http://schemas.openxmlformats.org/officeDocument/2006/relationships/ctrlProp" Target="../ctrlProps/ctrlProp25.xml"/><Relationship Id="rId255" Type="http://schemas.openxmlformats.org/officeDocument/2006/relationships/ctrlProp" Target="../ctrlProps/ctrlProp251.xml"/><Relationship Id="rId276" Type="http://schemas.openxmlformats.org/officeDocument/2006/relationships/ctrlProp" Target="../ctrlProps/ctrlProp272.xml"/><Relationship Id="rId297" Type="http://schemas.openxmlformats.org/officeDocument/2006/relationships/ctrlProp" Target="../ctrlProps/ctrlProp293.xml"/><Relationship Id="rId40" Type="http://schemas.openxmlformats.org/officeDocument/2006/relationships/ctrlProp" Target="../ctrlProps/ctrlProp36.xml"/><Relationship Id="rId115" Type="http://schemas.openxmlformats.org/officeDocument/2006/relationships/ctrlProp" Target="../ctrlProps/ctrlProp111.xml"/><Relationship Id="rId136" Type="http://schemas.openxmlformats.org/officeDocument/2006/relationships/ctrlProp" Target="../ctrlProps/ctrlProp132.xml"/><Relationship Id="rId157" Type="http://schemas.openxmlformats.org/officeDocument/2006/relationships/ctrlProp" Target="../ctrlProps/ctrlProp153.xml"/><Relationship Id="rId178" Type="http://schemas.openxmlformats.org/officeDocument/2006/relationships/ctrlProp" Target="../ctrlProps/ctrlProp174.xml"/><Relationship Id="rId301" Type="http://schemas.openxmlformats.org/officeDocument/2006/relationships/ctrlProp" Target="../ctrlProps/ctrlProp297.xml"/><Relationship Id="rId61" Type="http://schemas.openxmlformats.org/officeDocument/2006/relationships/ctrlProp" Target="../ctrlProps/ctrlProp57.xml"/><Relationship Id="rId82" Type="http://schemas.openxmlformats.org/officeDocument/2006/relationships/ctrlProp" Target="../ctrlProps/ctrlProp78.xml"/><Relationship Id="rId199" Type="http://schemas.openxmlformats.org/officeDocument/2006/relationships/ctrlProp" Target="../ctrlProps/ctrlProp195.xml"/><Relationship Id="rId203" Type="http://schemas.openxmlformats.org/officeDocument/2006/relationships/ctrlProp" Target="../ctrlProps/ctrlProp199.xml"/><Relationship Id="rId19" Type="http://schemas.openxmlformats.org/officeDocument/2006/relationships/ctrlProp" Target="../ctrlProps/ctrlProp15.xml"/><Relationship Id="rId224" Type="http://schemas.openxmlformats.org/officeDocument/2006/relationships/ctrlProp" Target="../ctrlProps/ctrlProp220.xml"/><Relationship Id="rId245" Type="http://schemas.openxmlformats.org/officeDocument/2006/relationships/ctrlProp" Target="../ctrlProps/ctrlProp241.xml"/><Relationship Id="rId266" Type="http://schemas.openxmlformats.org/officeDocument/2006/relationships/ctrlProp" Target="../ctrlProps/ctrlProp262.xml"/><Relationship Id="rId287" Type="http://schemas.openxmlformats.org/officeDocument/2006/relationships/ctrlProp" Target="../ctrlProps/ctrlProp283.xml"/><Relationship Id="rId30" Type="http://schemas.openxmlformats.org/officeDocument/2006/relationships/ctrlProp" Target="../ctrlProps/ctrlProp26.xml"/><Relationship Id="rId105" Type="http://schemas.openxmlformats.org/officeDocument/2006/relationships/ctrlProp" Target="../ctrlProps/ctrlProp101.xml"/><Relationship Id="rId126" Type="http://schemas.openxmlformats.org/officeDocument/2006/relationships/ctrlProp" Target="../ctrlProps/ctrlProp122.xml"/><Relationship Id="rId147" Type="http://schemas.openxmlformats.org/officeDocument/2006/relationships/ctrlProp" Target="../ctrlProps/ctrlProp143.xml"/><Relationship Id="rId168" Type="http://schemas.openxmlformats.org/officeDocument/2006/relationships/ctrlProp" Target="../ctrlProps/ctrlProp164.xml"/><Relationship Id="rId51" Type="http://schemas.openxmlformats.org/officeDocument/2006/relationships/ctrlProp" Target="../ctrlProps/ctrlProp47.xml"/><Relationship Id="rId72" Type="http://schemas.openxmlformats.org/officeDocument/2006/relationships/ctrlProp" Target="../ctrlProps/ctrlProp68.xml"/><Relationship Id="rId93" Type="http://schemas.openxmlformats.org/officeDocument/2006/relationships/ctrlProp" Target="../ctrlProps/ctrlProp89.xml"/><Relationship Id="rId189" Type="http://schemas.openxmlformats.org/officeDocument/2006/relationships/ctrlProp" Target="../ctrlProps/ctrlProp185.xml"/><Relationship Id="rId3" Type="http://schemas.openxmlformats.org/officeDocument/2006/relationships/drawing" Target="../drawings/drawing2.xml"/><Relationship Id="rId214" Type="http://schemas.openxmlformats.org/officeDocument/2006/relationships/ctrlProp" Target="../ctrlProps/ctrlProp210.xml"/><Relationship Id="rId235" Type="http://schemas.openxmlformats.org/officeDocument/2006/relationships/ctrlProp" Target="../ctrlProps/ctrlProp231.xml"/><Relationship Id="rId256" Type="http://schemas.openxmlformats.org/officeDocument/2006/relationships/ctrlProp" Target="../ctrlProps/ctrlProp252.xml"/><Relationship Id="rId277" Type="http://schemas.openxmlformats.org/officeDocument/2006/relationships/ctrlProp" Target="../ctrlProps/ctrlProp273.xml"/><Relationship Id="rId298" Type="http://schemas.openxmlformats.org/officeDocument/2006/relationships/ctrlProp" Target="../ctrlProps/ctrlProp294.xml"/><Relationship Id="rId116" Type="http://schemas.openxmlformats.org/officeDocument/2006/relationships/ctrlProp" Target="../ctrlProps/ctrlProp112.xml"/><Relationship Id="rId137" Type="http://schemas.openxmlformats.org/officeDocument/2006/relationships/ctrlProp" Target="../ctrlProps/ctrlProp133.xml"/><Relationship Id="rId158" Type="http://schemas.openxmlformats.org/officeDocument/2006/relationships/ctrlProp" Target="../ctrlProps/ctrlProp154.xml"/><Relationship Id="rId302" Type="http://schemas.openxmlformats.org/officeDocument/2006/relationships/ctrlProp" Target="../ctrlProps/ctrlProp298.xml"/><Relationship Id="rId20" Type="http://schemas.openxmlformats.org/officeDocument/2006/relationships/ctrlProp" Target="../ctrlProps/ctrlProp16.xml"/><Relationship Id="rId41" Type="http://schemas.openxmlformats.org/officeDocument/2006/relationships/ctrlProp" Target="../ctrlProps/ctrlProp37.xml"/><Relationship Id="rId62" Type="http://schemas.openxmlformats.org/officeDocument/2006/relationships/ctrlProp" Target="../ctrlProps/ctrlProp58.xml"/><Relationship Id="rId83" Type="http://schemas.openxmlformats.org/officeDocument/2006/relationships/ctrlProp" Target="../ctrlProps/ctrlProp79.xml"/><Relationship Id="rId179" Type="http://schemas.openxmlformats.org/officeDocument/2006/relationships/ctrlProp" Target="../ctrlProps/ctrlProp175.xml"/><Relationship Id="rId190" Type="http://schemas.openxmlformats.org/officeDocument/2006/relationships/ctrlProp" Target="../ctrlProps/ctrlProp186.xml"/><Relationship Id="rId204" Type="http://schemas.openxmlformats.org/officeDocument/2006/relationships/ctrlProp" Target="../ctrlProps/ctrlProp200.xml"/><Relationship Id="rId225" Type="http://schemas.openxmlformats.org/officeDocument/2006/relationships/ctrlProp" Target="../ctrlProps/ctrlProp221.xml"/><Relationship Id="rId246" Type="http://schemas.openxmlformats.org/officeDocument/2006/relationships/ctrlProp" Target="../ctrlProps/ctrlProp242.xml"/><Relationship Id="rId267" Type="http://schemas.openxmlformats.org/officeDocument/2006/relationships/ctrlProp" Target="../ctrlProps/ctrlProp263.xml"/><Relationship Id="rId288" Type="http://schemas.openxmlformats.org/officeDocument/2006/relationships/ctrlProp" Target="../ctrlProps/ctrlProp284.xml"/><Relationship Id="rId106" Type="http://schemas.openxmlformats.org/officeDocument/2006/relationships/ctrlProp" Target="../ctrlProps/ctrlProp102.xml"/><Relationship Id="rId127" Type="http://schemas.openxmlformats.org/officeDocument/2006/relationships/ctrlProp" Target="../ctrlProps/ctrlProp123.xml"/><Relationship Id="rId10" Type="http://schemas.openxmlformats.org/officeDocument/2006/relationships/ctrlProp" Target="../ctrlProps/ctrlProp6.xml"/><Relationship Id="rId31" Type="http://schemas.openxmlformats.org/officeDocument/2006/relationships/ctrlProp" Target="../ctrlProps/ctrlProp27.xml"/><Relationship Id="rId52" Type="http://schemas.openxmlformats.org/officeDocument/2006/relationships/ctrlProp" Target="../ctrlProps/ctrlProp48.xml"/><Relationship Id="rId73" Type="http://schemas.openxmlformats.org/officeDocument/2006/relationships/ctrlProp" Target="../ctrlProps/ctrlProp69.xml"/><Relationship Id="rId94" Type="http://schemas.openxmlformats.org/officeDocument/2006/relationships/ctrlProp" Target="../ctrlProps/ctrlProp90.xml"/><Relationship Id="rId148" Type="http://schemas.openxmlformats.org/officeDocument/2006/relationships/ctrlProp" Target="../ctrlProps/ctrlProp144.xml"/><Relationship Id="rId169" Type="http://schemas.openxmlformats.org/officeDocument/2006/relationships/ctrlProp" Target="../ctrlProps/ctrlProp165.xml"/><Relationship Id="rId4" Type="http://schemas.openxmlformats.org/officeDocument/2006/relationships/vmlDrawing" Target="../drawings/vmlDrawing1.vml"/><Relationship Id="rId180" Type="http://schemas.openxmlformats.org/officeDocument/2006/relationships/ctrlProp" Target="../ctrlProps/ctrlProp176.xml"/><Relationship Id="rId215" Type="http://schemas.openxmlformats.org/officeDocument/2006/relationships/ctrlProp" Target="../ctrlProps/ctrlProp211.xml"/><Relationship Id="rId236" Type="http://schemas.openxmlformats.org/officeDocument/2006/relationships/ctrlProp" Target="../ctrlProps/ctrlProp232.xml"/><Relationship Id="rId257" Type="http://schemas.openxmlformats.org/officeDocument/2006/relationships/ctrlProp" Target="../ctrlProps/ctrlProp253.xml"/><Relationship Id="rId278" Type="http://schemas.openxmlformats.org/officeDocument/2006/relationships/ctrlProp" Target="../ctrlProps/ctrlProp274.xml"/><Relationship Id="rId42" Type="http://schemas.openxmlformats.org/officeDocument/2006/relationships/ctrlProp" Target="../ctrlProps/ctrlProp38.xml"/><Relationship Id="rId84" Type="http://schemas.openxmlformats.org/officeDocument/2006/relationships/ctrlProp" Target="../ctrlProps/ctrlProp80.xml"/><Relationship Id="rId138" Type="http://schemas.openxmlformats.org/officeDocument/2006/relationships/ctrlProp" Target="../ctrlProps/ctrlProp134.xml"/><Relationship Id="rId191" Type="http://schemas.openxmlformats.org/officeDocument/2006/relationships/ctrlProp" Target="../ctrlProps/ctrlProp187.xml"/><Relationship Id="rId205" Type="http://schemas.openxmlformats.org/officeDocument/2006/relationships/ctrlProp" Target="../ctrlProps/ctrlProp201.xml"/><Relationship Id="rId247" Type="http://schemas.openxmlformats.org/officeDocument/2006/relationships/ctrlProp" Target="../ctrlProps/ctrlProp243.xml"/><Relationship Id="rId107" Type="http://schemas.openxmlformats.org/officeDocument/2006/relationships/ctrlProp" Target="../ctrlProps/ctrlProp103.xml"/><Relationship Id="rId289" Type="http://schemas.openxmlformats.org/officeDocument/2006/relationships/ctrlProp" Target="../ctrlProps/ctrlProp285.xml"/><Relationship Id="rId11" Type="http://schemas.openxmlformats.org/officeDocument/2006/relationships/ctrlProp" Target="../ctrlProps/ctrlProp7.xml"/><Relationship Id="rId53" Type="http://schemas.openxmlformats.org/officeDocument/2006/relationships/ctrlProp" Target="../ctrlProps/ctrlProp49.xml"/><Relationship Id="rId149" Type="http://schemas.openxmlformats.org/officeDocument/2006/relationships/ctrlProp" Target="../ctrlProps/ctrlProp145.xml"/><Relationship Id="rId95" Type="http://schemas.openxmlformats.org/officeDocument/2006/relationships/ctrlProp" Target="../ctrlProps/ctrlProp91.xml"/><Relationship Id="rId160" Type="http://schemas.openxmlformats.org/officeDocument/2006/relationships/ctrlProp" Target="../ctrlProps/ctrlProp156.xml"/><Relationship Id="rId216" Type="http://schemas.openxmlformats.org/officeDocument/2006/relationships/ctrlProp" Target="../ctrlProps/ctrlProp212.xml"/><Relationship Id="rId258" Type="http://schemas.openxmlformats.org/officeDocument/2006/relationships/ctrlProp" Target="../ctrlProps/ctrlProp254.xml"/><Relationship Id="rId22" Type="http://schemas.openxmlformats.org/officeDocument/2006/relationships/ctrlProp" Target="../ctrlProps/ctrlProp18.xml"/><Relationship Id="rId64" Type="http://schemas.openxmlformats.org/officeDocument/2006/relationships/ctrlProp" Target="../ctrlProps/ctrlProp60.xml"/><Relationship Id="rId118" Type="http://schemas.openxmlformats.org/officeDocument/2006/relationships/ctrlProp" Target="../ctrlProps/ctrlProp114.xml"/><Relationship Id="rId171" Type="http://schemas.openxmlformats.org/officeDocument/2006/relationships/ctrlProp" Target="../ctrlProps/ctrlProp167.xml"/><Relationship Id="rId227" Type="http://schemas.openxmlformats.org/officeDocument/2006/relationships/ctrlProp" Target="../ctrlProps/ctrlProp223.xml"/><Relationship Id="rId269" Type="http://schemas.openxmlformats.org/officeDocument/2006/relationships/ctrlProp" Target="../ctrlProps/ctrlProp265.xml"/><Relationship Id="rId33" Type="http://schemas.openxmlformats.org/officeDocument/2006/relationships/ctrlProp" Target="../ctrlProps/ctrlProp29.xml"/><Relationship Id="rId129" Type="http://schemas.openxmlformats.org/officeDocument/2006/relationships/ctrlProp" Target="../ctrlProps/ctrlProp125.xml"/><Relationship Id="rId280" Type="http://schemas.openxmlformats.org/officeDocument/2006/relationships/ctrlProp" Target="../ctrlProps/ctrlProp276.xml"/><Relationship Id="rId75" Type="http://schemas.openxmlformats.org/officeDocument/2006/relationships/ctrlProp" Target="../ctrlProps/ctrlProp71.xml"/><Relationship Id="rId140" Type="http://schemas.openxmlformats.org/officeDocument/2006/relationships/ctrlProp" Target="../ctrlProps/ctrlProp136.xml"/><Relationship Id="rId182" Type="http://schemas.openxmlformats.org/officeDocument/2006/relationships/ctrlProp" Target="../ctrlProps/ctrlProp178.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efficaciteenergetique@energir.com" TargetMode="Externa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3.xml"/><Relationship Id="rId3" Type="http://schemas.openxmlformats.org/officeDocument/2006/relationships/vmlDrawing" Target="../drawings/vmlDrawing2.vml"/><Relationship Id="rId7" Type="http://schemas.openxmlformats.org/officeDocument/2006/relationships/ctrlProp" Target="../ctrlProps/ctrlProp302.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trlProp" Target="../ctrlProps/ctrlProp301.xml"/><Relationship Id="rId5" Type="http://schemas.openxmlformats.org/officeDocument/2006/relationships/ctrlProp" Target="../ctrlProps/ctrlProp300.xml"/><Relationship Id="rId4" Type="http://schemas.openxmlformats.org/officeDocument/2006/relationships/ctrlProp" Target="../ctrlProps/ctrlProp299.xml"/><Relationship Id="rId9" Type="http://schemas.openxmlformats.org/officeDocument/2006/relationships/comments" Target="../comments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307.xml"/><Relationship Id="rId3" Type="http://schemas.openxmlformats.org/officeDocument/2006/relationships/drawing" Target="../drawings/drawing5.xml"/><Relationship Id="rId7" Type="http://schemas.openxmlformats.org/officeDocument/2006/relationships/ctrlProp" Target="../ctrlProps/ctrlProp306.xml"/><Relationship Id="rId2" Type="http://schemas.openxmlformats.org/officeDocument/2006/relationships/printerSettings" Target="../printerSettings/printerSettings5.bin"/><Relationship Id="rId1" Type="http://schemas.openxmlformats.org/officeDocument/2006/relationships/hyperlink" Target="mailto:efficaciteenergetique@energir.com" TargetMode="External"/><Relationship Id="rId6" Type="http://schemas.openxmlformats.org/officeDocument/2006/relationships/ctrlProp" Target="../ctrlProps/ctrlProp305.xml"/><Relationship Id="rId5" Type="http://schemas.openxmlformats.org/officeDocument/2006/relationships/ctrlProp" Target="../ctrlProps/ctrlProp304.xml"/><Relationship Id="rId4"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2.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energir.com/files/energir_common/import/Fichiers/Affaires/EE_Programmes/Etudes_et_aide/2018/Plan-de-suiviannexe-2FR.docx" TargetMode="Externa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7" Type="http://schemas.openxmlformats.org/officeDocument/2006/relationships/ctrlProp" Target="../ctrlProps/ctrlProp311.xml"/><Relationship Id="rId2" Type="http://schemas.openxmlformats.org/officeDocument/2006/relationships/drawing" Target="../drawings/drawing8.xml"/><Relationship Id="rId1" Type="http://schemas.openxmlformats.org/officeDocument/2006/relationships/printerSettings" Target="../printerSettings/printerSettings8.bin"/><Relationship Id="rId6" Type="http://schemas.openxmlformats.org/officeDocument/2006/relationships/ctrlProp" Target="../ctrlProps/ctrlProp310.xml"/><Relationship Id="rId5" Type="http://schemas.openxmlformats.org/officeDocument/2006/relationships/ctrlProp" Target="../ctrlProps/ctrlProp309.xml"/><Relationship Id="rId4" Type="http://schemas.openxmlformats.org/officeDocument/2006/relationships/ctrlProp" Target="../ctrlProps/ctrlProp30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4DF8CC-456D-4E20-9AA2-337DCBAFD42F}">
  <sheetPr codeName="Feuil22"/>
  <dimension ref="B1:AC68"/>
  <sheetViews>
    <sheetView showGridLines="0" tabSelected="1" topLeftCell="A45" zoomScaleNormal="100" workbookViewId="0">
      <selection activeCell="B7" sqref="B7:P7"/>
    </sheetView>
  </sheetViews>
  <sheetFormatPr baseColWidth="10" defaultColWidth="10.59765625" defaultRowHeight="13.8"/>
  <cols>
    <col min="1" max="4" width="3.59765625" customWidth="1"/>
    <col min="5" max="29" width="10.59765625" customWidth="1"/>
    <col min="31" max="31" width="10.59765625" customWidth="1"/>
  </cols>
  <sheetData>
    <row r="1" spans="2:21" ht="13.5" customHeight="1">
      <c r="B1" s="70"/>
      <c r="C1" s="70"/>
      <c r="D1" s="70"/>
      <c r="E1" s="70"/>
      <c r="F1" s="70"/>
      <c r="G1" s="70"/>
      <c r="H1" s="70"/>
      <c r="I1" s="70"/>
      <c r="J1" s="70"/>
      <c r="K1" s="70"/>
      <c r="L1" s="70"/>
      <c r="M1" s="70"/>
      <c r="N1" s="70"/>
      <c r="O1" s="70"/>
    </row>
    <row r="2" spans="2:21" ht="24.6">
      <c r="B2" s="41" t="s">
        <v>0</v>
      </c>
      <c r="G2" s="71"/>
      <c r="H2" s="71"/>
      <c r="I2" s="71"/>
      <c r="J2" s="71"/>
      <c r="K2" s="71"/>
      <c r="L2" s="71"/>
      <c r="M2" s="71"/>
      <c r="N2" s="71"/>
      <c r="O2" s="71"/>
      <c r="P2" s="55"/>
      <c r="Q2" s="55"/>
      <c r="R2" s="55"/>
      <c r="S2" s="55"/>
      <c r="T2" s="55"/>
      <c r="U2" s="55"/>
    </row>
    <row r="3" spans="2:21" ht="17.399999999999999">
      <c r="B3" s="72" t="s">
        <v>1</v>
      </c>
      <c r="C3" s="70"/>
      <c r="D3" s="70"/>
      <c r="F3" s="70"/>
      <c r="G3" s="70"/>
      <c r="H3" s="73"/>
      <c r="I3" s="73"/>
      <c r="J3" s="74"/>
      <c r="K3" s="74"/>
      <c r="L3" s="74"/>
      <c r="M3" s="74"/>
      <c r="N3" s="74"/>
      <c r="O3" s="74"/>
    </row>
    <row r="4" spans="2:21" ht="24.6">
      <c r="B4" s="70"/>
      <c r="C4" s="70"/>
      <c r="D4" s="70"/>
      <c r="E4" s="70"/>
      <c r="F4" s="75"/>
      <c r="G4" s="70"/>
      <c r="H4" s="73"/>
      <c r="I4" s="73"/>
      <c r="J4" s="74"/>
      <c r="K4" s="74"/>
      <c r="L4" s="74"/>
      <c r="M4" s="74"/>
      <c r="N4" s="74"/>
      <c r="O4" s="74"/>
    </row>
    <row r="5" spans="2:21" ht="14.1" customHeight="1">
      <c r="B5" s="95" t="s">
        <v>2</v>
      </c>
      <c r="C5" s="70"/>
      <c r="D5" s="70"/>
      <c r="F5" s="94"/>
      <c r="G5" s="94"/>
      <c r="H5" s="94"/>
      <c r="I5" s="94"/>
      <c r="J5" s="94"/>
      <c r="K5" s="94"/>
      <c r="L5" s="94"/>
      <c r="M5" s="94"/>
      <c r="N5" s="70"/>
      <c r="O5" s="70"/>
    </row>
    <row r="6" spans="2:21" ht="14.1" customHeight="1">
      <c r="B6" s="95" t="s">
        <v>3</v>
      </c>
      <c r="C6" s="70"/>
      <c r="D6" s="70"/>
      <c r="F6" s="94"/>
      <c r="G6" s="94"/>
      <c r="H6" s="94"/>
      <c r="I6" s="94"/>
      <c r="J6" s="94"/>
      <c r="K6" s="94"/>
      <c r="L6" s="94"/>
      <c r="M6" s="95"/>
      <c r="N6" s="70"/>
      <c r="O6" s="70"/>
    </row>
    <row r="7" spans="2:21">
      <c r="B7" s="484" t="s">
        <v>323</v>
      </c>
      <c r="C7" s="484"/>
      <c r="D7" s="484"/>
      <c r="E7" s="484"/>
      <c r="F7" s="484"/>
      <c r="G7" s="484"/>
      <c r="H7" s="484"/>
      <c r="I7" s="484"/>
      <c r="J7" s="484"/>
      <c r="K7" s="484"/>
      <c r="L7" s="484"/>
      <c r="M7" s="484"/>
      <c r="N7" s="485"/>
      <c r="O7" s="485"/>
      <c r="P7" s="485"/>
    </row>
    <row r="8" spans="2:21">
      <c r="B8" s="70"/>
      <c r="C8" s="70"/>
      <c r="D8" s="70"/>
      <c r="E8" s="70"/>
      <c r="F8" s="70"/>
      <c r="G8" s="70"/>
      <c r="H8" s="70"/>
      <c r="I8" s="70"/>
      <c r="J8" s="70"/>
      <c r="K8" s="109"/>
      <c r="L8" s="70"/>
      <c r="N8" s="70"/>
      <c r="O8" s="70"/>
    </row>
    <row r="9" spans="2:21">
      <c r="B9" s="88"/>
      <c r="C9" s="70"/>
      <c r="E9" s="70"/>
      <c r="F9" s="70"/>
      <c r="G9" s="70"/>
      <c r="H9" s="70"/>
      <c r="I9" s="70"/>
      <c r="J9" s="70"/>
      <c r="K9" s="70"/>
      <c r="L9" s="70"/>
      <c r="M9" s="70"/>
      <c r="N9" s="70"/>
      <c r="O9" s="70"/>
    </row>
    <row r="10" spans="2:21">
      <c r="B10" s="88"/>
      <c r="C10" s="70"/>
      <c r="E10" s="70"/>
      <c r="F10" s="70"/>
      <c r="G10" s="70"/>
      <c r="H10" s="70"/>
      <c r="I10" s="70"/>
      <c r="J10" s="70"/>
      <c r="K10" s="70"/>
      <c r="L10" s="70"/>
      <c r="M10" s="70"/>
      <c r="N10" s="70"/>
      <c r="O10" s="70"/>
    </row>
    <row r="11" spans="2:21" ht="6.6" customHeight="1">
      <c r="B11" s="88"/>
      <c r="C11" s="70"/>
      <c r="E11" s="70"/>
      <c r="F11" s="70"/>
      <c r="G11" s="70"/>
      <c r="H11" s="70"/>
      <c r="I11" s="70"/>
      <c r="J11" s="70"/>
      <c r="K11" s="70"/>
      <c r="L11" s="70"/>
      <c r="M11" s="70"/>
      <c r="N11" s="70"/>
      <c r="O11" s="70"/>
    </row>
    <row r="12" spans="2:21">
      <c r="B12" s="70"/>
      <c r="C12" s="70"/>
      <c r="D12" s="70"/>
      <c r="E12" s="89"/>
      <c r="H12" s="70"/>
      <c r="I12" s="57"/>
      <c r="J12" s="70"/>
      <c r="K12" s="70"/>
      <c r="L12" s="70"/>
      <c r="M12" s="70"/>
      <c r="N12" s="70"/>
      <c r="O12" s="70"/>
    </row>
    <row r="13" spans="2:21" ht="6.6" customHeight="1">
      <c r="B13" s="70"/>
      <c r="C13" s="70"/>
      <c r="D13" s="70"/>
      <c r="E13" s="89"/>
      <c r="H13" s="70"/>
      <c r="I13" s="57"/>
      <c r="J13" s="70"/>
      <c r="K13" s="70"/>
      <c r="L13" s="70"/>
      <c r="M13" s="70"/>
      <c r="N13" s="70"/>
      <c r="O13" s="70"/>
    </row>
    <row r="14" spans="2:21">
      <c r="B14" s="70"/>
      <c r="C14" s="70"/>
      <c r="D14" s="70"/>
      <c r="E14" s="70"/>
      <c r="F14" s="70"/>
      <c r="G14" s="70"/>
      <c r="H14" s="70"/>
      <c r="I14" s="70"/>
      <c r="J14" s="70"/>
      <c r="K14" s="70"/>
      <c r="L14" s="70"/>
      <c r="N14" s="70"/>
      <c r="O14" s="70"/>
    </row>
    <row r="15" spans="2:21">
      <c r="B15" s="70"/>
      <c r="C15" s="70"/>
      <c r="D15" s="70"/>
      <c r="E15" s="70"/>
      <c r="F15" s="70"/>
      <c r="G15" s="70"/>
      <c r="H15" s="70"/>
      <c r="I15" s="70"/>
      <c r="J15" s="70"/>
      <c r="K15" s="70"/>
      <c r="L15" s="70"/>
      <c r="M15" s="95"/>
      <c r="N15" s="70"/>
      <c r="O15" s="70"/>
    </row>
    <row r="16" spans="2:21">
      <c r="B16" s="70"/>
      <c r="C16" s="70"/>
      <c r="D16" s="70"/>
      <c r="E16" s="70"/>
      <c r="F16" s="70"/>
      <c r="G16" s="70"/>
      <c r="H16" s="70"/>
      <c r="I16" s="70"/>
      <c r="J16" s="70"/>
      <c r="K16" s="70"/>
      <c r="L16" s="110"/>
    </row>
    <row r="17" spans="2:29">
      <c r="B17" s="70"/>
      <c r="C17" s="70"/>
      <c r="D17" s="70"/>
      <c r="E17" s="70"/>
      <c r="F17" s="70"/>
      <c r="G17" s="70"/>
      <c r="H17" s="70"/>
      <c r="I17" s="70"/>
      <c r="J17" s="70"/>
      <c r="K17" s="70"/>
      <c r="L17" s="70"/>
      <c r="M17" s="95"/>
      <c r="N17" s="70"/>
      <c r="O17" s="70"/>
    </row>
    <row r="18" spans="2:29">
      <c r="B18" s="70"/>
      <c r="C18" s="70"/>
      <c r="D18" s="70"/>
      <c r="E18" s="70"/>
      <c r="F18" s="70"/>
      <c r="G18" s="70"/>
      <c r="H18" s="70"/>
      <c r="I18" s="70"/>
      <c r="J18" s="70"/>
      <c r="K18" s="70"/>
      <c r="L18" s="70"/>
      <c r="M18" s="70"/>
      <c r="N18" s="70"/>
      <c r="O18" s="70"/>
      <c r="R18" s="70"/>
      <c r="S18" s="487"/>
      <c r="T18" s="487"/>
      <c r="U18" s="487"/>
      <c r="V18" s="487"/>
      <c r="W18" s="487"/>
      <c r="X18" s="487"/>
      <c r="Y18" s="487"/>
      <c r="Z18" s="487"/>
      <c r="AA18" s="487"/>
      <c r="AB18" s="70"/>
      <c r="AC18" s="70"/>
    </row>
    <row r="19" spans="2:29" ht="14.1" customHeight="1">
      <c r="B19" s="70"/>
      <c r="C19" s="70"/>
      <c r="D19" s="70"/>
      <c r="E19" s="94"/>
      <c r="F19" s="94"/>
      <c r="G19" s="94"/>
      <c r="H19" s="94"/>
      <c r="I19" s="94"/>
      <c r="J19" s="94"/>
      <c r="K19" s="94"/>
      <c r="L19" s="94"/>
      <c r="M19" s="95"/>
      <c r="N19" s="70"/>
      <c r="O19" s="70"/>
      <c r="R19" s="70"/>
      <c r="S19" s="70"/>
      <c r="T19" s="70"/>
      <c r="U19" s="70"/>
      <c r="V19" s="70"/>
      <c r="W19" s="70"/>
      <c r="X19" s="70"/>
      <c r="Y19" s="70"/>
      <c r="Z19" s="70"/>
      <c r="AA19" s="70"/>
      <c r="AB19" s="70"/>
      <c r="AC19" s="70"/>
    </row>
    <row r="20" spans="2:29">
      <c r="B20" s="70"/>
      <c r="C20" s="70"/>
      <c r="D20" s="70"/>
      <c r="E20" s="70"/>
      <c r="F20" s="70"/>
      <c r="G20" s="70"/>
      <c r="H20" s="70"/>
      <c r="I20" s="70"/>
      <c r="J20" s="70"/>
      <c r="K20" s="70"/>
      <c r="L20" s="70"/>
      <c r="M20" s="95"/>
      <c r="N20" s="70"/>
      <c r="O20" s="70"/>
      <c r="R20" s="70"/>
      <c r="S20" s="70"/>
      <c r="T20" s="70"/>
      <c r="U20" s="70"/>
      <c r="V20" s="70"/>
      <c r="W20" s="70"/>
      <c r="X20" s="70"/>
      <c r="Y20" s="70"/>
      <c r="Z20" s="70"/>
      <c r="AA20" s="70"/>
      <c r="AB20" s="70"/>
      <c r="AC20" s="70"/>
    </row>
    <row r="21" spans="2:29">
      <c r="B21" s="70"/>
      <c r="C21" s="70"/>
      <c r="D21" s="70"/>
      <c r="E21" s="70"/>
      <c r="F21" s="70"/>
      <c r="G21" s="70"/>
      <c r="H21" s="70"/>
      <c r="I21" s="70"/>
      <c r="J21" s="70"/>
      <c r="K21" s="70"/>
      <c r="L21" s="70"/>
      <c r="R21" s="70"/>
      <c r="S21" s="70"/>
      <c r="T21" s="70"/>
      <c r="U21" s="70"/>
      <c r="V21" s="70"/>
      <c r="W21" s="70"/>
      <c r="X21" s="70"/>
      <c r="Y21" s="70"/>
      <c r="Z21" s="70"/>
      <c r="AA21" s="70"/>
      <c r="AB21" s="70"/>
      <c r="AC21" s="70"/>
    </row>
    <row r="22" spans="2:29">
      <c r="B22" s="70"/>
      <c r="C22" s="70"/>
      <c r="D22" s="70"/>
      <c r="E22" s="70"/>
      <c r="F22" s="70"/>
      <c r="G22" s="70"/>
      <c r="H22" s="70"/>
      <c r="I22" s="70"/>
      <c r="J22" s="70"/>
      <c r="K22" s="70"/>
      <c r="L22" s="70"/>
      <c r="M22" s="70"/>
      <c r="N22" s="70"/>
      <c r="O22" s="70"/>
      <c r="R22" s="70"/>
      <c r="S22" s="70"/>
      <c r="T22" s="70"/>
      <c r="U22" s="70"/>
      <c r="V22" s="70"/>
      <c r="W22" s="70"/>
      <c r="X22" s="70"/>
      <c r="Y22" s="70"/>
      <c r="Z22" s="70"/>
      <c r="AA22" s="70"/>
      <c r="AB22" s="70"/>
      <c r="AC22" s="70"/>
    </row>
    <row r="23" spans="2:29">
      <c r="B23" s="70"/>
      <c r="C23" s="70"/>
      <c r="D23" s="70"/>
      <c r="E23" s="70"/>
      <c r="F23" s="70"/>
      <c r="G23" s="70"/>
      <c r="H23" s="70"/>
      <c r="I23" s="70"/>
      <c r="J23" s="70"/>
      <c r="K23" s="70"/>
      <c r="L23" s="70"/>
      <c r="M23" s="70"/>
      <c r="N23" s="70"/>
      <c r="O23" s="70"/>
      <c r="R23" s="70"/>
      <c r="S23" s="70"/>
      <c r="T23" s="70"/>
      <c r="U23" s="70"/>
      <c r="V23" s="70"/>
      <c r="W23" s="70"/>
      <c r="X23" s="70"/>
      <c r="Y23" s="70"/>
      <c r="Z23" s="70"/>
      <c r="AA23" s="70"/>
      <c r="AB23" s="70"/>
      <c r="AC23" s="70"/>
    </row>
    <row r="24" spans="2:29">
      <c r="B24" s="70"/>
      <c r="C24" s="70"/>
      <c r="D24" s="70"/>
      <c r="E24" s="70"/>
      <c r="F24" s="70"/>
      <c r="G24" s="70"/>
      <c r="H24" s="70"/>
      <c r="I24" s="70"/>
      <c r="J24" s="70"/>
      <c r="K24" s="70"/>
      <c r="L24" s="70"/>
      <c r="M24" s="95"/>
      <c r="N24" s="70"/>
      <c r="O24" s="70"/>
      <c r="R24" s="70"/>
      <c r="S24" s="70"/>
      <c r="T24" s="70"/>
      <c r="U24" s="70"/>
      <c r="V24" s="70"/>
      <c r="W24" s="70"/>
      <c r="X24" s="70"/>
      <c r="Y24" s="70"/>
      <c r="Z24" s="70"/>
      <c r="AA24" s="70"/>
      <c r="AB24" s="70"/>
      <c r="AC24" s="70"/>
    </row>
    <row r="25" spans="2:29">
      <c r="B25" s="70"/>
      <c r="C25" s="70"/>
      <c r="D25" s="70"/>
      <c r="E25" s="70"/>
      <c r="F25" s="70"/>
      <c r="G25" s="70"/>
      <c r="H25" s="70"/>
      <c r="I25" s="70"/>
      <c r="J25" s="70"/>
      <c r="K25" s="70"/>
      <c r="L25" s="70"/>
      <c r="R25" s="70"/>
      <c r="S25" s="70"/>
      <c r="T25" s="70"/>
      <c r="U25" s="70"/>
      <c r="V25" s="70"/>
      <c r="W25" s="70"/>
      <c r="X25" s="70"/>
      <c r="Y25" s="70"/>
      <c r="Z25" s="70"/>
      <c r="AB25" s="70"/>
      <c r="AC25" s="70"/>
    </row>
    <row r="26" spans="2:29">
      <c r="B26" s="70"/>
      <c r="C26" s="70"/>
      <c r="D26" s="70"/>
      <c r="E26" s="70"/>
      <c r="F26" s="70"/>
      <c r="G26" s="70"/>
      <c r="H26" s="70"/>
      <c r="I26" s="70"/>
      <c r="J26" s="70"/>
      <c r="K26" s="70"/>
      <c r="L26" s="70"/>
      <c r="M26" s="70"/>
      <c r="N26" s="70"/>
      <c r="O26" s="70"/>
      <c r="R26" s="70"/>
      <c r="S26" s="70"/>
      <c r="T26" s="70"/>
      <c r="U26" s="70"/>
      <c r="V26" s="70"/>
      <c r="W26" s="70"/>
      <c r="X26" s="70"/>
      <c r="Y26" s="70"/>
      <c r="Z26" s="70"/>
      <c r="AC26" s="70"/>
    </row>
    <row r="27" spans="2:29">
      <c r="B27" s="70"/>
      <c r="C27" s="70"/>
      <c r="D27" s="70"/>
      <c r="E27" s="70"/>
      <c r="F27" s="70"/>
      <c r="G27" s="70"/>
      <c r="H27" s="70"/>
      <c r="I27" s="70"/>
      <c r="J27" s="70"/>
      <c r="K27" s="70"/>
      <c r="L27" s="70"/>
      <c r="O27" s="70"/>
      <c r="R27" s="70"/>
      <c r="S27" s="70"/>
      <c r="T27" s="70"/>
      <c r="U27" s="70"/>
      <c r="V27" s="70"/>
      <c r="W27" s="70"/>
      <c r="X27" s="70"/>
      <c r="Y27" s="70"/>
      <c r="Z27" s="70"/>
      <c r="AA27" s="70"/>
      <c r="AB27" s="70"/>
      <c r="AC27" s="70"/>
    </row>
    <row r="28" spans="2:29">
      <c r="B28" s="70"/>
      <c r="C28" s="70"/>
      <c r="D28" s="70"/>
      <c r="E28" s="70"/>
      <c r="F28" s="70"/>
      <c r="G28" s="70"/>
      <c r="H28" s="70"/>
      <c r="I28" s="70"/>
      <c r="J28" s="70"/>
      <c r="K28" s="70"/>
      <c r="L28" s="70"/>
      <c r="M28" s="70"/>
      <c r="N28" s="70"/>
      <c r="O28" s="70"/>
      <c r="R28" s="70"/>
      <c r="S28" s="70"/>
      <c r="T28" s="70"/>
      <c r="U28" s="70"/>
      <c r="V28" s="70"/>
      <c r="W28" s="70"/>
      <c r="X28" s="70"/>
      <c r="Y28" s="70"/>
      <c r="Z28" s="70"/>
      <c r="AA28" s="70"/>
      <c r="AB28" s="70"/>
      <c r="AC28" s="70"/>
    </row>
    <row r="29" spans="2:29">
      <c r="B29" s="70"/>
      <c r="C29" s="70"/>
      <c r="D29" s="70"/>
      <c r="E29" s="70"/>
      <c r="F29" s="70"/>
      <c r="G29" s="70"/>
      <c r="H29" s="70"/>
      <c r="I29" s="70"/>
      <c r="J29" s="70"/>
      <c r="K29" s="70"/>
      <c r="L29" s="70"/>
      <c r="M29" s="95"/>
      <c r="N29" s="70"/>
      <c r="O29" s="70"/>
      <c r="R29" s="70"/>
      <c r="S29" s="70"/>
      <c r="T29" s="70"/>
      <c r="U29" s="70"/>
      <c r="V29" s="70"/>
      <c r="W29" s="70"/>
      <c r="X29" s="70"/>
      <c r="Y29" s="70"/>
      <c r="Z29" s="70"/>
      <c r="AA29" s="70"/>
      <c r="AB29" s="70"/>
      <c r="AC29" s="70"/>
    </row>
    <row r="30" spans="2:29">
      <c r="B30" s="70"/>
      <c r="C30" s="70"/>
      <c r="D30" s="70"/>
      <c r="E30" s="70"/>
      <c r="F30" s="70"/>
      <c r="G30" s="70"/>
      <c r="H30" s="70"/>
      <c r="I30" s="70"/>
      <c r="J30" s="70"/>
      <c r="K30" s="70"/>
      <c r="L30" s="70"/>
      <c r="R30" s="70"/>
      <c r="S30" s="70"/>
      <c r="T30" s="70"/>
      <c r="U30" s="70"/>
      <c r="V30" s="70"/>
      <c r="W30" s="70"/>
      <c r="X30" s="70"/>
      <c r="Y30" s="70"/>
      <c r="Z30" s="70"/>
      <c r="AA30" s="70"/>
      <c r="AB30" s="70"/>
      <c r="AC30" s="70"/>
    </row>
    <row r="31" spans="2:29">
      <c r="B31" s="70"/>
      <c r="C31" s="70"/>
      <c r="D31" s="70"/>
      <c r="E31" s="70"/>
      <c r="F31" s="70"/>
      <c r="G31" s="70"/>
      <c r="H31" s="70"/>
      <c r="I31" s="70"/>
      <c r="J31" s="70"/>
      <c r="K31" s="70"/>
      <c r="L31" s="70"/>
      <c r="M31" s="70"/>
      <c r="N31" s="70"/>
      <c r="O31" s="70"/>
      <c r="R31" s="70"/>
      <c r="S31" s="70"/>
      <c r="T31" s="70"/>
      <c r="U31" s="70"/>
      <c r="V31" s="70"/>
      <c r="W31" s="70"/>
      <c r="X31" s="70"/>
      <c r="Y31" s="70"/>
      <c r="Z31" s="70"/>
      <c r="AA31" s="70"/>
      <c r="AB31" s="70"/>
      <c r="AC31" s="70"/>
    </row>
    <row r="32" spans="2:29">
      <c r="B32" s="70"/>
      <c r="C32" s="70"/>
      <c r="D32" s="70"/>
      <c r="E32" s="70"/>
      <c r="F32" s="70"/>
      <c r="G32" s="70"/>
      <c r="H32" s="70"/>
      <c r="I32" s="70"/>
      <c r="J32" s="70"/>
      <c r="K32" s="70"/>
      <c r="L32" s="70"/>
      <c r="O32" s="70"/>
      <c r="R32" s="70"/>
      <c r="S32" s="70"/>
      <c r="T32" s="70"/>
      <c r="U32" s="70"/>
      <c r="V32" s="70"/>
      <c r="W32" s="70"/>
      <c r="X32" s="70"/>
      <c r="Y32" s="70"/>
      <c r="Z32" s="70"/>
      <c r="AA32" s="70"/>
      <c r="AB32" s="70"/>
      <c r="AC32" s="70"/>
    </row>
    <row r="33" spans="2:29">
      <c r="B33" s="70"/>
      <c r="C33" s="70"/>
      <c r="D33" s="70"/>
      <c r="E33" s="70"/>
      <c r="F33" s="70"/>
      <c r="G33" s="70"/>
      <c r="H33" s="70"/>
      <c r="I33" s="70"/>
      <c r="J33" s="70"/>
      <c r="K33" s="70"/>
      <c r="L33" s="70"/>
      <c r="M33" s="70"/>
      <c r="N33" s="70"/>
      <c r="O33" s="70"/>
      <c r="R33" s="70"/>
      <c r="S33" s="70"/>
      <c r="T33" s="70"/>
      <c r="U33" s="70"/>
      <c r="V33" s="70"/>
      <c r="W33" s="70"/>
      <c r="X33" s="70"/>
      <c r="Y33" s="70"/>
      <c r="Z33" s="70"/>
      <c r="AA33" s="70"/>
      <c r="AB33" s="70"/>
      <c r="AC33" s="70"/>
    </row>
    <row r="34" spans="2:29">
      <c r="B34" s="70"/>
      <c r="C34" s="70"/>
      <c r="D34" s="70"/>
      <c r="E34" s="70"/>
      <c r="F34" s="70"/>
      <c r="G34" s="70"/>
      <c r="H34" s="70"/>
      <c r="I34" s="70"/>
      <c r="J34" s="70"/>
      <c r="K34" s="70"/>
      <c r="L34" s="70"/>
      <c r="M34" s="95"/>
      <c r="N34" s="70"/>
      <c r="O34" s="70"/>
      <c r="R34" s="70"/>
      <c r="S34" s="70"/>
      <c r="T34" s="70"/>
      <c r="U34" s="70"/>
      <c r="V34" s="70"/>
      <c r="W34" s="70"/>
      <c r="X34" s="70"/>
      <c r="Y34" s="70"/>
      <c r="Z34" s="70"/>
      <c r="AA34" s="70"/>
      <c r="AB34" s="70"/>
      <c r="AC34" s="70"/>
    </row>
    <row r="35" spans="2:29" ht="7.05" customHeight="1">
      <c r="B35" s="70"/>
      <c r="C35" s="70"/>
      <c r="D35" s="70"/>
      <c r="E35" s="70"/>
      <c r="F35" s="70"/>
      <c r="G35" s="70"/>
      <c r="H35" s="70"/>
      <c r="I35" s="70"/>
      <c r="J35" s="70"/>
      <c r="K35" s="70"/>
      <c r="L35" s="70"/>
      <c r="R35" s="70"/>
      <c r="S35" s="70"/>
      <c r="T35" s="70"/>
      <c r="U35" s="70"/>
      <c r="V35" s="70"/>
      <c r="W35" s="70"/>
      <c r="X35" s="70"/>
      <c r="Y35" s="70"/>
      <c r="Z35" s="70"/>
      <c r="AA35" s="70"/>
      <c r="AB35" s="70"/>
      <c r="AC35" s="70"/>
    </row>
    <row r="36" spans="2:29">
      <c r="B36" s="70"/>
      <c r="C36" s="70"/>
      <c r="D36" s="70"/>
      <c r="E36" s="70"/>
      <c r="F36" s="70"/>
      <c r="G36" s="70"/>
      <c r="H36" s="70"/>
      <c r="I36" s="70"/>
      <c r="J36" s="70"/>
      <c r="K36" s="70"/>
      <c r="L36" s="70"/>
      <c r="M36" s="70"/>
      <c r="N36" s="70"/>
      <c r="O36" s="70"/>
      <c r="R36" s="70"/>
      <c r="S36" s="70"/>
      <c r="T36" s="70"/>
      <c r="U36" s="70"/>
      <c r="V36" s="70"/>
      <c r="W36" s="70"/>
      <c r="X36" s="70"/>
      <c r="Y36" s="70"/>
      <c r="Z36" s="70"/>
      <c r="AA36" s="70"/>
      <c r="AB36" s="70"/>
      <c r="AC36" s="70"/>
    </row>
    <row r="37" spans="2:29" ht="6.6" customHeight="1">
      <c r="B37" s="70"/>
      <c r="C37" s="70"/>
      <c r="D37" s="70"/>
      <c r="E37" s="70"/>
      <c r="F37" s="70"/>
      <c r="G37" s="70"/>
      <c r="H37" s="70"/>
      <c r="I37" s="70"/>
      <c r="J37" s="70"/>
      <c r="K37" s="70"/>
      <c r="L37" s="70"/>
      <c r="M37" s="70"/>
      <c r="N37" s="70"/>
      <c r="O37" s="70"/>
      <c r="R37" s="70"/>
      <c r="S37" s="70"/>
      <c r="T37" s="70"/>
      <c r="U37" s="70"/>
      <c r="V37" s="70"/>
      <c r="W37" s="70"/>
      <c r="X37" s="70"/>
      <c r="Y37" s="70"/>
      <c r="Z37" s="70"/>
      <c r="AA37" s="70"/>
      <c r="AB37" s="70"/>
      <c r="AC37" s="70"/>
    </row>
    <row r="38" spans="2:29">
      <c r="B38" s="70"/>
      <c r="C38" s="70"/>
      <c r="D38" s="70"/>
      <c r="E38" s="70"/>
      <c r="F38" s="70"/>
      <c r="G38" s="70"/>
      <c r="H38" s="70"/>
      <c r="I38" s="70"/>
      <c r="J38" s="70"/>
      <c r="K38" s="70"/>
      <c r="L38" s="70"/>
      <c r="M38" s="70"/>
      <c r="N38" s="70"/>
      <c r="O38" s="70"/>
      <c r="S38" s="70"/>
      <c r="T38" s="70"/>
      <c r="U38" s="70"/>
      <c r="V38" s="70"/>
      <c r="W38" s="70"/>
      <c r="X38" s="70"/>
      <c r="Y38" s="70"/>
      <c r="Z38" s="70"/>
      <c r="AA38" s="70"/>
      <c r="AB38" s="70"/>
      <c r="AC38" s="70"/>
    </row>
    <row r="39" spans="2:29" ht="6.6" customHeight="1">
      <c r="B39" s="70"/>
      <c r="C39" s="70"/>
      <c r="D39" s="70"/>
      <c r="E39" s="70"/>
      <c r="F39" s="70"/>
      <c r="G39" s="70"/>
      <c r="H39" s="70"/>
      <c r="I39" s="70"/>
      <c r="J39" s="70"/>
      <c r="K39" s="70"/>
      <c r="L39" s="70"/>
      <c r="M39" s="70"/>
      <c r="N39" s="70"/>
      <c r="O39" s="70"/>
      <c r="S39" s="70"/>
      <c r="T39" s="70"/>
      <c r="U39" s="70"/>
      <c r="V39" s="70"/>
      <c r="W39" s="70"/>
      <c r="X39" s="70"/>
      <c r="Y39" s="70"/>
      <c r="Z39" s="70"/>
      <c r="AA39" s="70"/>
      <c r="AB39" s="70"/>
      <c r="AC39" s="70"/>
    </row>
    <row r="40" spans="2:29">
      <c r="B40" s="70"/>
      <c r="C40" s="70"/>
      <c r="D40" s="70"/>
      <c r="E40" s="70"/>
      <c r="F40" s="70"/>
      <c r="G40" s="70"/>
      <c r="H40" s="70"/>
      <c r="I40" s="70"/>
      <c r="J40" s="70"/>
      <c r="K40" s="70"/>
      <c r="L40" s="70"/>
      <c r="M40" s="70"/>
      <c r="N40" s="70"/>
      <c r="O40" s="70"/>
      <c r="S40" s="70"/>
      <c r="T40" s="70"/>
      <c r="U40" s="70"/>
      <c r="V40" s="70"/>
      <c r="W40" s="70"/>
      <c r="X40" s="70"/>
      <c r="Y40" s="70"/>
      <c r="Z40" s="70"/>
      <c r="AA40" s="70"/>
      <c r="AB40" s="70"/>
      <c r="AC40" s="70"/>
    </row>
    <row r="41" spans="2:29" ht="6.6" customHeight="1">
      <c r="B41" s="70"/>
      <c r="C41" s="70"/>
      <c r="D41" s="70"/>
      <c r="E41" s="70"/>
      <c r="F41" s="70"/>
      <c r="G41" s="70"/>
      <c r="H41" s="70"/>
      <c r="I41" s="70"/>
      <c r="J41" s="70"/>
      <c r="K41" s="70"/>
      <c r="L41" s="70"/>
      <c r="M41" s="70"/>
      <c r="N41" s="70"/>
      <c r="O41" s="70"/>
      <c r="S41" s="70"/>
      <c r="T41" s="70"/>
      <c r="U41" s="70"/>
      <c r="V41" s="70"/>
      <c r="W41" s="70"/>
      <c r="X41" s="70"/>
      <c r="Y41" s="70"/>
      <c r="Z41" s="70"/>
      <c r="AA41" s="70"/>
      <c r="AB41" s="70"/>
      <c r="AC41" s="70"/>
    </row>
    <row r="42" spans="2:29">
      <c r="B42" s="70"/>
      <c r="C42" s="70"/>
      <c r="D42" s="70"/>
      <c r="E42" s="70"/>
      <c r="F42" s="70"/>
      <c r="G42" s="70"/>
      <c r="H42" s="70"/>
      <c r="I42" s="70"/>
      <c r="J42" s="70"/>
      <c r="K42" s="70"/>
      <c r="L42" s="70"/>
      <c r="M42" s="70"/>
      <c r="N42" s="70"/>
      <c r="O42" s="70"/>
      <c r="S42" s="70"/>
      <c r="T42" s="70"/>
      <c r="U42" s="70"/>
      <c r="V42" s="70"/>
      <c r="W42" s="70"/>
      <c r="X42" s="70"/>
      <c r="Y42" s="70"/>
      <c r="Z42" s="70"/>
      <c r="AA42" s="70"/>
      <c r="AB42" s="70"/>
      <c r="AC42" s="70"/>
    </row>
    <row r="43" spans="2:29" ht="6.6" customHeight="1">
      <c r="B43" s="70"/>
      <c r="C43" s="70"/>
      <c r="D43" s="70"/>
      <c r="E43" s="70"/>
      <c r="F43" s="70"/>
      <c r="G43" s="70"/>
      <c r="H43" s="70"/>
      <c r="I43" s="70"/>
      <c r="J43" s="70"/>
      <c r="K43" s="70"/>
      <c r="L43" s="70"/>
      <c r="M43" s="70"/>
      <c r="N43" s="70"/>
      <c r="O43" s="70"/>
      <c r="S43" s="70"/>
      <c r="T43" s="70"/>
      <c r="U43" s="70"/>
      <c r="V43" s="70"/>
      <c r="W43" s="70"/>
      <c r="X43" s="70"/>
      <c r="Y43" s="70"/>
      <c r="Z43" s="70"/>
      <c r="AA43" s="70"/>
      <c r="AB43" s="70"/>
      <c r="AC43" s="70"/>
    </row>
    <row r="44" spans="2:29">
      <c r="B44" s="70"/>
      <c r="C44" s="70"/>
      <c r="D44" s="70"/>
      <c r="E44" s="70"/>
      <c r="F44" s="70"/>
      <c r="G44" s="70"/>
      <c r="H44" s="70"/>
      <c r="I44" s="70"/>
      <c r="J44" s="70"/>
      <c r="K44" s="70"/>
      <c r="L44" s="70"/>
      <c r="M44" s="70"/>
      <c r="N44" s="70"/>
      <c r="O44" s="70"/>
      <c r="S44" s="70"/>
      <c r="T44" s="70"/>
      <c r="U44" s="70"/>
      <c r="V44" s="70"/>
      <c r="W44" s="70"/>
      <c r="X44" s="70"/>
      <c r="Y44" s="70"/>
      <c r="Z44" s="70"/>
      <c r="AA44" s="70"/>
      <c r="AB44" s="70"/>
      <c r="AC44" s="70"/>
    </row>
    <row r="45" spans="2:29">
      <c r="B45" s="70"/>
      <c r="C45" s="70"/>
      <c r="D45" s="70"/>
      <c r="E45" s="70"/>
      <c r="F45" s="70"/>
      <c r="G45" s="70"/>
      <c r="H45" s="70"/>
      <c r="I45" s="70"/>
      <c r="J45" s="70"/>
      <c r="K45" s="70"/>
      <c r="L45" s="70"/>
      <c r="M45" s="95"/>
      <c r="N45" s="70"/>
      <c r="O45" s="70"/>
      <c r="R45" s="70"/>
      <c r="S45" s="70"/>
      <c r="T45" s="70"/>
      <c r="U45" s="70"/>
      <c r="V45" s="70"/>
      <c r="W45" s="70"/>
      <c r="X45" s="70"/>
      <c r="Y45" s="70"/>
      <c r="Z45" s="70"/>
      <c r="AA45" s="70"/>
      <c r="AB45" s="70"/>
      <c r="AC45" s="70"/>
    </row>
    <row r="46" spans="2:29">
      <c r="B46" s="70"/>
      <c r="C46" s="70"/>
      <c r="D46" s="70"/>
      <c r="E46" s="70"/>
      <c r="F46" s="70"/>
      <c r="G46" s="70"/>
      <c r="H46" s="70"/>
      <c r="I46" s="70"/>
      <c r="J46" s="70"/>
      <c r="K46" s="70"/>
      <c r="L46" s="70"/>
      <c r="M46" s="95"/>
      <c r="N46" s="70"/>
      <c r="O46" s="70"/>
      <c r="R46" s="70"/>
      <c r="S46" s="70"/>
      <c r="T46" s="70"/>
      <c r="U46" s="70"/>
      <c r="V46" s="70"/>
      <c r="W46" s="70"/>
      <c r="X46" s="70"/>
      <c r="Y46" s="70"/>
      <c r="Z46" s="70"/>
      <c r="AA46" s="70"/>
      <c r="AB46" s="70"/>
      <c r="AC46" s="70"/>
    </row>
    <row r="47" spans="2:29">
      <c r="B47" s="70"/>
      <c r="C47" s="70"/>
      <c r="D47" s="70"/>
      <c r="E47" s="70"/>
      <c r="F47" s="70"/>
      <c r="G47" s="70"/>
      <c r="H47" s="70"/>
      <c r="I47" s="70"/>
      <c r="J47" s="70"/>
      <c r="K47" s="70"/>
      <c r="L47" s="70"/>
      <c r="M47" s="70"/>
      <c r="N47" s="70"/>
      <c r="O47" s="70"/>
      <c r="R47" s="70"/>
      <c r="S47" s="70"/>
      <c r="T47" s="70"/>
      <c r="U47" s="70"/>
      <c r="V47" s="70"/>
      <c r="W47" s="70"/>
      <c r="X47" s="70"/>
      <c r="Y47" s="70"/>
      <c r="Z47" s="70"/>
      <c r="AA47" s="70"/>
      <c r="AB47" s="70"/>
      <c r="AC47" s="70"/>
    </row>
    <row r="48" spans="2:29">
      <c r="B48" s="70"/>
      <c r="C48" s="70"/>
      <c r="D48" s="70"/>
      <c r="E48" s="70"/>
      <c r="F48" s="70"/>
      <c r="G48" s="70"/>
      <c r="H48" s="70"/>
      <c r="I48" s="70"/>
      <c r="J48" s="70"/>
      <c r="K48" s="70"/>
      <c r="L48" s="70"/>
      <c r="M48" s="70"/>
      <c r="N48" s="70"/>
      <c r="O48" s="70"/>
      <c r="P48" s="70"/>
      <c r="Q48" s="70"/>
      <c r="R48" s="70"/>
      <c r="S48" s="70"/>
      <c r="T48" s="70"/>
      <c r="U48" s="70"/>
      <c r="V48" s="70"/>
      <c r="W48" s="70"/>
      <c r="X48" s="70"/>
      <c r="Y48" s="70"/>
      <c r="Z48" s="70"/>
      <c r="AA48" s="70"/>
      <c r="AB48" s="70"/>
      <c r="AC48" s="70"/>
    </row>
    <row r="49" spans="2:29">
      <c r="B49" s="70"/>
      <c r="C49" s="70"/>
      <c r="D49" s="70"/>
      <c r="E49" s="70"/>
      <c r="F49" s="70"/>
      <c r="G49" s="70"/>
      <c r="H49" s="70"/>
      <c r="I49" s="70"/>
      <c r="J49" s="70"/>
      <c r="K49" s="70"/>
      <c r="L49" s="70"/>
      <c r="M49" s="70"/>
      <c r="N49" s="90"/>
      <c r="O49" s="90"/>
      <c r="P49" s="90"/>
      <c r="Q49" s="90"/>
      <c r="R49" s="90"/>
      <c r="S49" s="90"/>
      <c r="T49" s="90"/>
      <c r="U49" s="90"/>
      <c r="V49" s="90"/>
      <c r="W49" s="90"/>
      <c r="X49" s="70"/>
      <c r="Y49" s="70"/>
      <c r="Z49" s="70"/>
      <c r="AA49" s="70"/>
      <c r="AB49" s="70"/>
      <c r="AC49" s="70"/>
    </row>
    <row r="50" spans="2:29">
      <c r="B50" s="70"/>
      <c r="C50" s="70"/>
      <c r="D50" s="70"/>
      <c r="E50" s="70"/>
      <c r="F50" s="70"/>
      <c r="G50" s="70"/>
      <c r="H50" s="70"/>
      <c r="I50" s="70"/>
      <c r="J50" s="70"/>
      <c r="K50" s="70"/>
      <c r="L50" s="70"/>
      <c r="M50" s="70"/>
      <c r="N50" s="486"/>
      <c r="O50" s="486"/>
      <c r="P50" s="486"/>
      <c r="Q50" s="486"/>
      <c r="R50" s="486"/>
      <c r="S50" s="486"/>
      <c r="T50" s="486"/>
      <c r="U50" s="486"/>
      <c r="V50" s="486"/>
      <c r="W50" s="486"/>
      <c r="X50" s="70"/>
      <c r="Y50" s="70"/>
      <c r="Z50" s="70"/>
      <c r="AA50" s="70"/>
      <c r="AB50" s="70"/>
      <c r="AC50" s="70"/>
    </row>
    <row r="51" spans="2:29">
      <c r="B51" s="70"/>
      <c r="C51" s="70"/>
      <c r="D51" s="70"/>
      <c r="E51" s="70"/>
      <c r="F51" s="70"/>
      <c r="G51" s="70"/>
      <c r="H51" s="70"/>
      <c r="I51" s="70"/>
      <c r="J51" s="70"/>
      <c r="K51" s="70"/>
      <c r="L51" s="70"/>
      <c r="M51" s="70"/>
      <c r="N51" s="96"/>
      <c r="O51" s="96"/>
      <c r="P51" s="96"/>
      <c r="Q51" s="96"/>
      <c r="R51" s="96"/>
      <c r="S51" s="96"/>
      <c r="T51" s="96"/>
      <c r="U51" s="96"/>
      <c r="V51" s="96"/>
      <c r="W51" s="96"/>
      <c r="X51" s="70"/>
      <c r="Y51" s="70"/>
      <c r="Z51" s="70"/>
      <c r="AA51" s="70"/>
      <c r="AB51" s="70"/>
      <c r="AC51" s="70"/>
    </row>
    <row r="52" spans="2:29">
      <c r="B52" s="70"/>
      <c r="C52" s="70"/>
      <c r="D52" s="70"/>
      <c r="E52" s="70"/>
      <c r="F52" s="70"/>
      <c r="G52" s="70"/>
      <c r="H52" s="70"/>
      <c r="I52" s="70"/>
      <c r="J52" s="70"/>
      <c r="K52" s="70"/>
      <c r="L52" s="70"/>
      <c r="M52" s="70"/>
      <c r="N52" s="486"/>
      <c r="O52" s="486"/>
      <c r="P52" s="486"/>
      <c r="Q52" s="486"/>
      <c r="R52" s="486"/>
      <c r="S52" s="486"/>
      <c r="T52" s="486"/>
      <c r="U52" s="486"/>
      <c r="V52" s="486"/>
      <c r="W52" s="486"/>
      <c r="X52" s="70"/>
      <c r="Y52" s="70"/>
      <c r="Z52" s="70"/>
      <c r="AA52" s="70"/>
      <c r="AB52" s="70"/>
      <c r="AC52" s="70"/>
    </row>
    <row r="53" spans="2:29">
      <c r="B53" s="70"/>
      <c r="C53" s="70"/>
      <c r="D53" s="70"/>
      <c r="E53" s="70"/>
      <c r="F53" s="70"/>
      <c r="G53" s="70"/>
      <c r="H53" s="70"/>
      <c r="I53" s="70"/>
      <c r="J53" s="70"/>
      <c r="K53" s="70"/>
      <c r="L53" s="70"/>
      <c r="M53" s="70"/>
      <c r="N53" s="96"/>
      <c r="O53" s="96"/>
      <c r="P53" s="96"/>
      <c r="Q53" s="96"/>
      <c r="R53" s="96"/>
      <c r="S53" s="96"/>
      <c r="T53" s="96"/>
      <c r="U53" s="96"/>
      <c r="V53" s="96"/>
      <c r="W53" s="96"/>
      <c r="X53" s="70"/>
      <c r="Y53" s="70"/>
      <c r="Z53" s="70"/>
      <c r="AA53" s="70"/>
      <c r="AB53" s="70"/>
      <c r="AC53" s="70"/>
    </row>
    <row r="54" spans="2:29">
      <c r="B54" s="70"/>
      <c r="C54" s="70"/>
      <c r="D54" s="70"/>
      <c r="E54" s="70"/>
      <c r="F54" s="70"/>
      <c r="G54" s="70"/>
      <c r="H54" s="70"/>
      <c r="I54" s="70"/>
      <c r="J54" s="70"/>
      <c r="K54" s="70"/>
      <c r="L54" s="70"/>
      <c r="M54" s="70"/>
      <c r="N54" s="486"/>
      <c r="O54" s="486"/>
      <c r="P54" s="486"/>
      <c r="Q54" s="486"/>
      <c r="R54" s="486"/>
      <c r="S54" s="486"/>
      <c r="T54" s="486"/>
      <c r="U54" s="486"/>
      <c r="V54" s="486"/>
      <c r="W54" s="486"/>
      <c r="X54" s="70"/>
      <c r="Y54" s="70"/>
      <c r="Z54" s="70"/>
      <c r="AA54" s="70"/>
      <c r="AB54" s="70"/>
      <c r="AC54" s="70"/>
    </row>
    <row r="55" spans="2:29">
      <c r="B55" s="70"/>
      <c r="C55" s="70"/>
      <c r="D55" s="70"/>
      <c r="E55" s="70"/>
      <c r="F55" s="70"/>
      <c r="G55" s="70"/>
      <c r="H55" s="70"/>
      <c r="I55" s="70"/>
      <c r="J55" s="70"/>
      <c r="K55" s="70"/>
      <c r="L55" s="70"/>
      <c r="M55" s="70"/>
      <c r="N55" s="96"/>
      <c r="O55" s="96"/>
      <c r="P55" s="96"/>
      <c r="Q55" s="96"/>
      <c r="R55" s="96"/>
      <c r="S55" s="96"/>
      <c r="T55" s="96"/>
      <c r="U55" s="96"/>
      <c r="V55" s="96"/>
      <c r="W55" s="96"/>
      <c r="X55" s="70"/>
      <c r="Y55" s="70"/>
      <c r="Z55" s="70"/>
      <c r="AA55" s="70"/>
      <c r="AB55" s="70"/>
      <c r="AC55" s="70"/>
    </row>
    <row r="56" spans="2:29">
      <c r="N56" s="486"/>
      <c r="O56" s="486"/>
      <c r="P56" s="486"/>
      <c r="Q56" s="486"/>
      <c r="R56" s="486"/>
      <c r="S56" s="486"/>
      <c r="T56" s="486"/>
      <c r="U56" s="486"/>
      <c r="V56" s="486"/>
      <c r="W56" s="486"/>
      <c r="X56" s="70"/>
      <c r="Y56" s="70"/>
      <c r="Z56" s="70"/>
      <c r="AA56" s="70"/>
      <c r="AB56" s="70"/>
      <c r="AC56" s="70"/>
    </row>
    <row r="57" spans="2:29">
      <c r="N57" s="70"/>
      <c r="O57" s="70"/>
      <c r="P57" s="70"/>
      <c r="Q57" s="70"/>
      <c r="R57" s="70"/>
      <c r="S57" s="70"/>
      <c r="T57" s="70"/>
      <c r="U57" s="70"/>
      <c r="V57" s="70"/>
      <c r="W57" s="70"/>
      <c r="X57" s="70"/>
      <c r="Y57" s="70"/>
      <c r="Z57" s="70"/>
      <c r="AA57" s="70"/>
      <c r="AB57" s="70"/>
      <c r="AC57" s="70"/>
    </row>
    <row r="58" spans="2:29">
      <c r="R58" s="70"/>
      <c r="S58" s="70"/>
      <c r="T58" s="70"/>
      <c r="U58" s="70"/>
      <c r="V58" s="70"/>
      <c r="W58" s="70"/>
      <c r="X58" s="70"/>
      <c r="Y58" s="70"/>
      <c r="Z58" s="70"/>
      <c r="AA58" s="70"/>
      <c r="AB58" s="70"/>
      <c r="AC58" s="70"/>
    </row>
    <row r="59" spans="2:29">
      <c r="R59" s="70"/>
      <c r="S59" s="70"/>
      <c r="T59" s="70"/>
      <c r="U59" s="70"/>
      <c r="V59" s="70"/>
      <c r="W59" s="70"/>
      <c r="X59" s="70"/>
      <c r="Y59" s="70"/>
      <c r="Z59" s="70"/>
      <c r="AA59" s="70"/>
      <c r="AB59" s="70"/>
      <c r="AC59" s="70"/>
    </row>
    <row r="60" spans="2:29">
      <c r="R60" s="70"/>
      <c r="S60" s="70"/>
      <c r="T60" s="70"/>
      <c r="U60" s="70"/>
      <c r="V60" s="70"/>
      <c r="W60" s="70"/>
      <c r="X60" s="70"/>
      <c r="Y60" s="70"/>
      <c r="Z60" s="70"/>
      <c r="AA60" s="70"/>
      <c r="AB60" s="70"/>
      <c r="AC60" s="70"/>
    </row>
    <row r="61" spans="2:29">
      <c r="R61" s="70"/>
      <c r="S61" s="70"/>
      <c r="T61" s="70"/>
      <c r="U61" s="70"/>
      <c r="V61" s="70"/>
      <c r="W61" s="70"/>
      <c r="X61" s="70"/>
      <c r="Y61" s="70"/>
      <c r="Z61" s="70"/>
      <c r="AA61" s="70"/>
      <c r="AB61" s="70"/>
      <c r="AC61" s="70"/>
    </row>
    <row r="62" spans="2:29">
      <c r="R62" s="70"/>
      <c r="S62" s="70"/>
      <c r="T62" s="70"/>
      <c r="U62" s="70"/>
      <c r="V62" s="70"/>
      <c r="W62" s="70"/>
      <c r="X62" s="70"/>
      <c r="Y62" s="70"/>
      <c r="Z62" s="70"/>
      <c r="AA62" s="70"/>
      <c r="AB62" s="70"/>
      <c r="AC62" s="70"/>
    </row>
    <row r="63" spans="2:29">
      <c r="R63" s="70"/>
      <c r="S63" s="70"/>
      <c r="T63" s="70"/>
      <c r="U63" s="70"/>
      <c r="V63" s="70"/>
      <c r="W63" s="70"/>
      <c r="X63" s="70"/>
      <c r="Y63" s="70"/>
      <c r="Z63" s="70"/>
      <c r="AA63" s="70"/>
      <c r="AB63" s="70"/>
      <c r="AC63" s="70"/>
    </row>
    <row r="64" spans="2:29">
      <c r="R64" s="70"/>
      <c r="S64" s="70"/>
      <c r="T64" s="70"/>
      <c r="U64" s="70"/>
      <c r="V64" s="70"/>
      <c r="W64" s="70"/>
      <c r="X64" s="70"/>
      <c r="Y64" s="70"/>
      <c r="Z64" s="70"/>
      <c r="AA64" s="70"/>
      <c r="AB64" s="70"/>
      <c r="AC64" s="70"/>
    </row>
    <row r="65" spans="18:29">
      <c r="R65" s="70"/>
      <c r="S65" s="70"/>
      <c r="T65" s="70"/>
      <c r="U65" s="70"/>
      <c r="V65" s="70"/>
      <c r="W65" s="70"/>
      <c r="X65" s="70"/>
      <c r="Y65" s="70"/>
      <c r="Z65" s="70"/>
      <c r="AA65" s="70"/>
      <c r="AB65" s="70"/>
      <c r="AC65" s="70"/>
    </row>
    <row r="66" spans="18:29">
      <c r="R66" s="70"/>
      <c r="S66" s="70"/>
      <c r="T66" s="70"/>
      <c r="U66" s="70"/>
      <c r="V66" s="70"/>
      <c r="W66" s="70"/>
      <c r="X66" s="70"/>
      <c r="Y66" s="70"/>
      <c r="Z66" s="70"/>
      <c r="AA66" s="70"/>
      <c r="AB66" s="70"/>
      <c r="AC66" s="70"/>
    </row>
    <row r="67" spans="18:29">
      <c r="R67" s="70"/>
      <c r="S67" s="70"/>
      <c r="T67" s="70"/>
      <c r="U67" s="70"/>
      <c r="V67" s="70"/>
      <c r="W67" s="70"/>
      <c r="X67" s="70"/>
      <c r="Y67" s="70"/>
      <c r="Z67" s="70"/>
      <c r="AA67" s="70"/>
      <c r="AB67" s="70"/>
      <c r="AC67" s="70"/>
    </row>
    <row r="68" spans="18:29">
      <c r="R68" s="70"/>
      <c r="S68" s="70"/>
      <c r="T68" s="70"/>
      <c r="U68" s="70"/>
      <c r="V68" s="70"/>
      <c r="W68" s="70"/>
      <c r="X68" s="70"/>
      <c r="Y68" s="70"/>
      <c r="Z68" s="70"/>
      <c r="AA68" s="70"/>
      <c r="AB68" s="70"/>
      <c r="AC68" s="70"/>
    </row>
  </sheetData>
  <sheetProtection algorithmName="SHA-512" hashValue="nbKfdN5fC+qwgojFaD83V5togDp3G13RMPN44+c9/J9K/7wNoeJ6Yu35JZKLzHkSzLyfFfS7cI91kuBeybhEAg==" saltValue="QkaFv9iLwpRxCYqcW1wP3w==" spinCount="100000" sheet="1" selectLockedCells="1"/>
  <dataConsolidate/>
  <mergeCells count="6">
    <mergeCell ref="B7:P7"/>
    <mergeCell ref="N56:W56"/>
    <mergeCell ref="S18:AA18"/>
    <mergeCell ref="N50:W50"/>
    <mergeCell ref="N52:W52"/>
    <mergeCell ref="N54:W54"/>
  </mergeCells>
  <hyperlinks>
    <hyperlink ref="B7" r:id="rId1" xr:uid="{410F1283-8EBE-450B-B31A-3F66891370E5}"/>
  </hyperlinks>
  <pageMargins left="0.7" right="0.7" top="0.75" bottom="0.75" header="0.3" footer="0.3"/>
  <pageSetup scale="76" orientation="portrait" horizontalDpi="4294967293" verticalDpi="0" r:id="rId2"/>
  <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0A53E95-5D78-4AD4-9EAE-3A44BEEA0949}">
  <sheetPr codeName="Feuil15">
    <tabColor rgb="FF009FDE"/>
    <pageSetUpPr fitToPage="1"/>
  </sheetPr>
  <dimension ref="A1:X142"/>
  <sheetViews>
    <sheetView showGridLines="0" zoomScale="104" zoomScaleNormal="100" workbookViewId="0">
      <selection activeCell="F55" sqref="F55:N55"/>
    </sheetView>
  </sheetViews>
  <sheetFormatPr baseColWidth="10" defaultColWidth="11" defaultRowHeight="13.8"/>
  <cols>
    <col min="1" max="1" width="2.5" customWidth="1"/>
    <col min="2" max="2" width="2.59765625" customWidth="1"/>
    <col min="3" max="3" width="24.296875" customWidth="1"/>
    <col min="4" max="4" width="20.796875" customWidth="1"/>
    <col min="5" max="6" width="10" customWidth="1"/>
    <col min="7" max="7" width="2.5" customWidth="1"/>
    <col min="8" max="8" width="11.5" customWidth="1"/>
    <col min="9" max="9" width="2.5" customWidth="1"/>
    <col min="10" max="11" width="10" customWidth="1"/>
    <col min="12" max="12" width="2.5" customWidth="1"/>
    <col min="13" max="16" width="10" customWidth="1"/>
    <col min="17" max="18" width="2.59765625" customWidth="1"/>
    <col min="19" max="19" width="2.59765625" style="305" customWidth="1"/>
    <col min="20" max="20" width="2.09765625" style="305" customWidth="1"/>
    <col min="21" max="21" width="11" style="305" customWidth="1"/>
    <col min="22" max="22" width="6.09765625" style="305" customWidth="1"/>
    <col min="23" max="24" width="11" style="305"/>
  </cols>
  <sheetData>
    <row r="1" spans="2:24" ht="13.5" customHeight="1"/>
    <row r="2" spans="2:24" ht="24.6">
      <c r="B2" s="41" t="s">
        <v>4</v>
      </c>
      <c r="D2" s="55"/>
      <c r="E2" s="55"/>
      <c r="F2" s="55"/>
      <c r="G2" s="55"/>
      <c r="H2" s="55"/>
      <c r="I2" s="55"/>
      <c r="J2" s="55"/>
      <c r="K2" s="55"/>
      <c r="L2" s="55"/>
      <c r="M2" s="55"/>
      <c r="N2" s="55"/>
      <c r="O2" s="55"/>
      <c r="P2" s="55"/>
      <c r="Q2" s="55"/>
      <c r="R2" s="55"/>
      <c r="S2" s="306"/>
      <c r="T2" s="306"/>
    </row>
    <row r="3" spans="2:24" ht="17.399999999999999">
      <c r="B3" s="42" t="s">
        <v>1</v>
      </c>
      <c r="E3" s="56"/>
      <c r="F3" s="57"/>
      <c r="G3" s="57"/>
      <c r="H3" s="57"/>
      <c r="I3" s="57"/>
      <c r="J3" s="57"/>
      <c r="K3" s="57"/>
      <c r="L3" s="57"/>
      <c r="M3" s="57"/>
      <c r="N3" s="57"/>
    </row>
    <row r="4" spans="2:24" ht="17.399999999999999">
      <c r="B4" s="42"/>
      <c r="E4" s="56"/>
      <c r="F4" s="57"/>
      <c r="G4" s="57"/>
      <c r="H4" s="57"/>
      <c r="I4" s="57"/>
      <c r="J4" s="57"/>
      <c r="K4" s="57"/>
      <c r="L4" s="57"/>
      <c r="M4" s="57"/>
      <c r="N4" s="57"/>
    </row>
    <row r="5" spans="2:24" ht="17.399999999999999">
      <c r="B5" s="42"/>
      <c r="E5" s="56"/>
      <c r="F5" s="125"/>
      <c r="G5" s="57"/>
      <c r="H5" s="57"/>
      <c r="I5" s="57"/>
      <c r="J5" s="57"/>
      <c r="K5" s="57"/>
      <c r="L5" s="57"/>
      <c r="M5" s="57"/>
      <c r="N5" s="57"/>
      <c r="R5" s="43" t="s">
        <v>5</v>
      </c>
    </row>
    <row r="6" spans="2:24">
      <c r="C6" s="526"/>
      <c r="D6" s="526"/>
      <c r="E6" s="526"/>
      <c r="F6" s="526"/>
      <c r="G6" s="526"/>
      <c r="H6" s="526"/>
      <c r="I6" s="526"/>
      <c r="L6" s="45"/>
      <c r="M6" s="45"/>
      <c r="R6" s="46" t="s">
        <v>389</v>
      </c>
    </row>
    <row r="7" spans="2:24" ht="15" customHeight="1">
      <c r="B7" s="81"/>
      <c r="C7" s="527" t="s">
        <v>6</v>
      </c>
      <c r="D7" s="528"/>
      <c r="E7" s="528"/>
      <c r="F7" s="528"/>
      <c r="G7" s="528"/>
      <c r="H7" s="528"/>
      <c r="I7" s="528"/>
      <c r="J7" s="528"/>
      <c r="K7" s="528"/>
      <c r="L7" s="528"/>
      <c r="M7" s="528"/>
      <c r="N7" s="528"/>
      <c r="O7" s="528"/>
      <c r="P7" s="138"/>
      <c r="Q7" s="138"/>
      <c r="R7" s="47"/>
    </row>
    <row r="8" spans="2:24" ht="6.6" customHeight="1">
      <c r="B8" s="54"/>
      <c r="C8" s="54"/>
      <c r="D8" s="54"/>
      <c r="E8" s="54"/>
      <c r="F8" s="54"/>
      <c r="G8" s="54"/>
      <c r="H8" s="54"/>
      <c r="I8" s="54"/>
      <c r="J8" s="54"/>
      <c r="K8" s="54"/>
      <c r="L8" s="54"/>
      <c r="M8" s="54"/>
      <c r="N8" s="54"/>
      <c r="O8" s="54"/>
      <c r="P8" s="54"/>
      <c r="Q8" s="54"/>
      <c r="R8" s="54"/>
    </row>
    <row r="9" spans="2:24" s="61" customFormat="1" ht="14.1" customHeight="1">
      <c r="B9" s="54"/>
      <c r="C9" s="59" t="s">
        <v>7</v>
      </c>
      <c r="D9" s="60"/>
      <c r="E9" s="60"/>
      <c r="F9" s="60"/>
      <c r="G9" s="60"/>
      <c r="H9" s="60"/>
      <c r="I9" s="60"/>
      <c r="J9" s="60"/>
      <c r="K9" s="60"/>
      <c r="L9" s="60"/>
      <c r="M9" s="60"/>
      <c r="N9" s="60"/>
      <c r="O9" s="60"/>
      <c r="P9" s="60"/>
      <c r="Q9" s="60"/>
      <c r="R9" s="54"/>
      <c r="S9" s="307"/>
      <c r="T9" s="307"/>
      <c r="U9" s="307"/>
      <c r="V9" s="307"/>
      <c r="W9" s="307"/>
      <c r="X9" s="307"/>
    </row>
    <row r="10" spans="2:24" s="61" customFormat="1" ht="7.05" customHeight="1" thickBot="1">
      <c r="B10" s="54"/>
      <c r="C10" s="82"/>
      <c r="D10" s="60"/>
      <c r="E10" s="60"/>
      <c r="F10" s="60"/>
      <c r="G10" s="60"/>
      <c r="H10" s="60"/>
      <c r="I10" s="60"/>
      <c r="J10" s="60"/>
      <c r="K10" s="60"/>
      <c r="L10" s="60"/>
      <c r="M10" s="60"/>
      <c r="N10" s="60"/>
      <c r="O10" s="60"/>
      <c r="P10" s="60"/>
      <c r="Q10" s="60"/>
      <c r="R10" s="54"/>
      <c r="S10" s="307"/>
      <c r="T10" s="307"/>
      <c r="U10" s="307"/>
      <c r="V10" s="307"/>
      <c r="W10" s="307"/>
      <c r="X10" s="307"/>
    </row>
    <row r="11" spans="2:24" s="61" customFormat="1" ht="14.4" thickBot="1">
      <c r="B11" s="54"/>
      <c r="C11" s="49" t="s">
        <v>8</v>
      </c>
      <c r="D11" s="50"/>
      <c r="E11" s="50"/>
      <c r="F11" s="537"/>
      <c r="G11" s="538"/>
      <c r="H11" s="538"/>
      <c r="I11" s="538"/>
      <c r="J11" s="538"/>
      <c r="K11" s="538"/>
      <c r="L11" s="538"/>
      <c r="M11" s="538"/>
      <c r="N11" s="539"/>
      <c r="O11" s="60"/>
      <c r="P11" s="60"/>
      <c r="Q11" s="60"/>
      <c r="R11" s="54"/>
      <c r="S11" s="307"/>
      <c r="T11" s="307"/>
      <c r="U11" s="307"/>
      <c r="V11" s="307"/>
      <c r="W11" s="307"/>
      <c r="X11" s="307"/>
    </row>
    <row r="12" spans="2:24" ht="7.05" customHeight="1" thickBot="1">
      <c r="B12" s="44"/>
      <c r="C12" s="49"/>
      <c r="D12" s="50"/>
      <c r="E12" s="50"/>
      <c r="F12" s="60"/>
      <c r="G12" s="60"/>
      <c r="H12" s="60"/>
      <c r="I12" s="60"/>
      <c r="J12" s="60"/>
      <c r="K12" s="60"/>
      <c r="L12" s="60"/>
      <c r="M12" s="60"/>
      <c r="N12" s="60"/>
      <c r="O12" s="60"/>
      <c r="P12" s="60"/>
      <c r="Q12" s="60"/>
      <c r="R12" s="54"/>
    </row>
    <row r="13" spans="2:24" ht="14.4" thickBot="1">
      <c r="B13" s="44"/>
      <c r="C13" s="49" t="s">
        <v>9</v>
      </c>
      <c r="D13" s="50"/>
      <c r="E13" s="50"/>
      <c r="F13" s="537"/>
      <c r="G13" s="538"/>
      <c r="H13" s="538"/>
      <c r="I13" s="538"/>
      <c r="J13" s="538"/>
      <c r="K13" s="538"/>
      <c r="L13" s="538"/>
      <c r="M13" s="538"/>
      <c r="N13" s="539"/>
      <c r="O13" s="60"/>
      <c r="P13" s="60"/>
      <c r="Q13" s="60"/>
      <c r="R13" s="54"/>
    </row>
    <row r="14" spans="2:24" ht="7.05" customHeight="1" thickBot="1">
      <c r="B14" s="44"/>
      <c r="C14" s="49"/>
      <c r="D14" s="62"/>
      <c r="E14" s="62"/>
      <c r="F14" s="130"/>
      <c r="G14" s="130"/>
      <c r="H14" s="130"/>
      <c r="I14" s="60"/>
      <c r="J14" s="60"/>
      <c r="K14" s="60"/>
      <c r="L14" s="60"/>
      <c r="M14" s="60"/>
      <c r="N14" s="60"/>
      <c r="O14" s="60"/>
      <c r="P14" s="60"/>
      <c r="Q14" s="60"/>
      <c r="R14" s="60"/>
    </row>
    <row r="15" spans="2:24" ht="14.4" thickBot="1">
      <c r="B15" s="44"/>
      <c r="C15" s="49" t="s">
        <v>10</v>
      </c>
      <c r="D15" s="50"/>
      <c r="E15" s="62"/>
      <c r="F15" s="537"/>
      <c r="G15" s="538"/>
      <c r="H15" s="538"/>
      <c r="I15" s="538"/>
      <c r="J15" s="538"/>
      <c r="K15" s="538"/>
      <c r="L15" s="538"/>
      <c r="M15" s="538"/>
      <c r="N15" s="539"/>
      <c r="O15" s="60"/>
      <c r="P15" s="60"/>
      <c r="Q15" s="60"/>
      <c r="R15" s="44"/>
    </row>
    <row r="16" spans="2:24" ht="7.05" customHeight="1" thickBot="1">
      <c r="B16" s="44"/>
      <c r="C16" s="49"/>
      <c r="D16" s="50"/>
      <c r="E16" s="62"/>
      <c r="F16" s="60"/>
      <c r="G16" s="60"/>
      <c r="H16" s="60"/>
      <c r="I16" s="60"/>
      <c r="J16" s="60"/>
      <c r="K16" s="60"/>
      <c r="L16" s="60"/>
      <c r="M16" s="60"/>
      <c r="N16" s="60"/>
      <c r="O16" s="60"/>
      <c r="P16" s="60"/>
      <c r="Q16" s="60"/>
      <c r="R16" s="44"/>
    </row>
    <row r="17" spans="2:24" ht="14.4" thickBot="1">
      <c r="B17" s="44"/>
      <c r="C17" s="49" t="s">
        <v>11</v>
      </c>
      <c r="D17" s="50"/>
      <c r="E17" s="62"/>
      <c r="F17" s="493"/>
      <c r="G17" s="494"/>
      <c r="H17" s="494"/>
      <c r="I17" s="494"/>
      <c r="J17" s="494"/>
      <c r="K17" s="494"/>
      <c r="L17" s="494"/>
      <c r="M17" s="494"/>
      <c r="N17" s="495"/>
      <c r="O17" s="60"/>
      <c r="P17" s="60"/>
      <c r="Q17" s="60"/>
      <c r="R17" s="44"/>
    </row>
    <row r="18" spans="2:24" ht="7.05" customHeight="1" thickBot="1">
      <c r="B18" s="44"/>
      <c r="C18" s="49"/>
      <c r="D18" s="50"/>
      <c r="E18" s="50"/>
      <c r="F18" s="60"/>
      <c r="G18" s="60"/>
      <c r="H18" s="60"/>
      <c r="I18" s="60"/>
      <c r="J18" s="60"/>
      <c r="K18" s="60"/>
      <c r="L18" s="60"/>
      <c r="M18" s="60"/>
      <c r="N18" s="60"/>
      <c r="O18" s="60"/>
      <c r="P18" s="60"/>
      <c r="Q18" s="60"/>
      <c r="R18" s="44"/>
    </row>
    <row r="19" spans="2:24" ht="14.4" thickBot="1">
      <c r="B19" s="44"/>
      <c r="C19" s="49" t="s">
        <v>12</v>
      </c>
      <c r="D19" s="50"/>
      <c r="E19" s="62"/>
      <c r="F19" s="493"/>
      <c r="G19" s="494"/>
      <c r="H19" s="494"/>
      <c r="I19" s="494"/>
      <c r="J19" s="494"/>
      <c r="K19" s="494"/>
      <c r="L19" s="494"/>
      <c r="M19" s="494"/>
      <c r="N19" s="495"/>
      <c r="O19" s="60"/>
      <c r="P19" s="60"/>
      <c r="Q19" s="60"/>
      <c r="R19" s="44"/>
    </row>
    <row r="20" spans="2:24" ht="7.05" customHeight="1" thickBot="1">
      <c r="B20" s="44"/>
      <c r="C20" s="49"/>
      <c r="D20" s="50"/>
      <c r="E20" s="62"/>
      <c r="F20" s="63"/>
      <c r="G20" s="63"/>
      <c r="H20" s="63"/>
      <c r="I20" s="63"/>
      <c r="J20" s="63"/>
      <c r="K20" s="63"/>
      <c r="L20" s="60"/>
      <c r="M20" s="60"/>
      <c r="N20" s="60"/>
      <c r="O20" s="60"/>
      <c r="P20" s="60"/>
      <c r="Q20" s="60"/>
      <c r="R20" s="44"/>
    </row>
    <row r="21" spans="2:24" ht="14.4" thickBot="1">
      <c r="B21" s="44"/>
      <c r="C21" s="49" t="s">
        <v>13</v>
      </c>
      <c r="D21" s="50"/>
      <c r="E21" s="50"/>
      <c r="F21" s="493"/>
      <c r="G21" s="494"/>
      <c r="H21" s="494"/>
      <c r="I21" s="494"/>
      <c r="J21" s="494"/>
      <c r="K21" s="494"/>
      <c r="L21" s="494"/>
      <c r="M21" s="494"/>
      <c r="N21" s="495"/>
      <c r="O21" s="60"/>
      <c r="P21" s="60"/>
      <c r="Q21" s="60"/>
      <c r="R21" s="44"/>
    </row>
    <row r="22" spans="2:24" ht="7.05" customHeight="1" thickBot="1">
      <c r="B22" s="44"/>
      <c r="C22" s="49"/>
      <c r="D22" s="62"/>
      <c r="E22" s="62"/>
      <c r="F22" s="130"/>
      <c r="G22" s="130"/>
      <c r="H22" s="130"/>
      <c r="I22" s="60"/>
      <c r="J22" s="60"/>
      <c r="K22" s="60"/>
      <c r="L22" s="60"/>
      <c r="M22" s="60"/>
      <c r="N22" s="60"/>
      <c r="O22" s="60"/>
      <c r="P22" s="60"/>
      <c r="Q22" s="60"/>
      <c r="R22" s="44"/>
    </row>
    <row r="23" spans="2:24" ht="14.4" thickBot="1">
      <c r="B23" s="44"/>
      <c r="C23" s="49" t="s">
        <v>14</v>
      </c>
      <c r="D23" s="50"/>
      <c r="E23" s="50"/>
      <c r="F23" s="493"/>
      <c r="G23" s="494"/>
      <c r="H23" s="494"/>
      <c r="I23" s="494"/>
      <c r="J23" s="494"/>
      <c r="K23" s="494"/>
      <c r="L23" s="494"/>
      <c r="M23" s="494"/>
      <c r="N23" s="495"/>
      <c r="O23" s="60"/>
      <c r="P23" s="60"/>
      <c r="Q23" s="60"/>
      <c r="R23" s="44"/>
    </row>
    <row r="24" spans="2:24" ht="7.05" customHeight="1" thickBot="1">
      <c r="B24" s="44"/>
      <c r="C24" s="49"/>
      <c r="D24" s="62"/>
      <c r="E24" s="62"/>
      <c r="F24" s="60"/>
      <c r="G24" s="60"/>
      <c r="H24" s="60"/>
      <c r="I24" s="60"/>
      <c r="J24" s="60"/>
      <c r="K24" s="60"/>
      <c r="L24" s="60"/>
      <c r="M24" s="60"/>
      <c r="N24" s="60"/>
      <c r="O24" s="60"/>
      <c r="P24" s="60"/>
      <c r="Q24" s="60"/>
      <c r="R24" s="44"/>
    </row>
    <row r="25" spans="2:24" ht="14.4" thickBot="1">
      <c r="B25" s="44"/>
      <c r="C25" s="49" t="s">
        <v>15</v>
      </c>
      <c r="D25" s="50"/>
      <c r="E25" s="50"/>
      <c r="F25" s="493"/>
      <c r="G25" s="494"/>
      <c r="H25" s="494"/>
      <c r="I25" s="494"/>
      <c r="J25" s="494"/>
      <c r="K25" s="494"/>
      <c r="L25" s="494"/>
      <c r="M25" s="494"/>
      <c r="N25" s="495"/>
      <c r="O25" s="60"/>
      <c r="P25" s="60"/>
      <c r="Q25" s="60"/>
      <c r="R25" s="44"/>
    </row>
    <row r="26" spans="2:24" ht="7.05" customHeight="1" thickBot="1">
      <c r="B26" s="44"/>
      <c r="C26" s="49"/>
      <c r="D26" s="50"/>
      <c r="E26" s="50"/>
      <c r="F26" s="60"/>
      <c r="G26" s="60"/>
      <c r="H26" s="60"/>
      <c r="I26" s="60"/>
      <c r="J26" s="60"/>
      <c r="K26" s="60"/>
      <c r="L26" s="60"/>
      <c r="M26" s="60"/>
      <c r="N26" s="60"/>
      <c r="O26" s="60"/>
      <c r="P26" s="60"/>
      <c r="Q26" s="60"/>
      <c r="R26" s="44"/>
    </row>
    <row r="27" spans="2:24" ht="14.4" thickBot="1">
      <c r="B27" s="44"/>
      <c r="C27" s="49" t="s">
        <v>16</v>
      </c>
      <c r="D27" s="50"/>
      <c r="E27" s="51"/>
      <c r="F27" s="493"/>
      <c r="G27" s="494"/>
      <c r="H27" s="494"/>
      <c r="I27" s="494"/>
      <c r="J27" s="494"/>
      <c r="K27" s="494"/>
      <c r="L27" s="494"/>
      <c r="M27" s="494"/>
      <c r="N27" s="495"/>
      <c r="O27" s="60"/>
      <c r="P27" s="60"/>
      <c r="Q27" s="60"/>
      <c r="R27" s="44"/>
    </row>
    <row r="28" spans="2:24" ht="7.05" customHeight="1" thickBot="1">
      <c r="B28" s="44"/>
      <c r="C28" s="49"/>
      <c r="D28" s="50"/>
      <c r="E28" s="50"/>
      <c r="F28" s="60"/>
      <c r="G28" s="60"/>
      <c r="H28" s="60"/>
      <c r="I28" s="60"/>
      <c r="J28" s="60"/>
      <c r="K28" s="60"/>
      <c r="L28" s="60"/>
      <c r="M28" s="60"/>
      <c r="N28" s="60"/>
      <c r="O28" s="60"/>
      <c r="P28" s="60"/>
      <c r="Q28" s="60"/>
      <c r="R28" s="44"/>
    </row>
    <row r="29" spans="2:24" ht="14.4" thickBot="1">
      <c r="B29" s="44"/>
      <c r="C29" s="49" t="s">
        <v>17</v>
      </c>
      <c r="D29" s="50"/>
      <c r="E29" s="44"/>
      <c r="F29" s="502"/>
      <c r="G29" s="503"/>
      <c r="H29" s="503"/>
      <c r="I29" s="503"/>
      <c r="J29" s="503"/>
      <c r="K29" s="503"/>
      <c r="L29" s="503"/>
      <c r="M29" s="503"/>
      <c r="N29" s="504"/>
      <c r="O29" s="60"/>
      <c r="P29" s="60"/>
      <c r="Q29" s="60"/>
      <c r="R29" s="44"/>
    </row>
    <row r="30" spans="2:24" ht="7.05" customHeight="1">
      <c r="B30" s="44"/>
      <c r="C30" s="49"/>
      <c r="D30" s="50"/>
      <c r="E30" s="50"/>
      <c r="F30" s="63"/>
      <c r="G30" s="63"/>
      <c r="H30" s="63"/>
      <c r="I30" s="63"/>
      <c r="J30" s="63"/>
      <c r="K30" s="63"/>
      <c r="L30" s="60"/>
      <c r="M30" s="60"/>
      <c r="N30" s="60"/>
      <c r="O30" s="60"/>
      <c r="P30" s="60"/>
      <c r="Q30" s="60"/>
      <c r="R30" s="44"/>
    </row>
    <row r="31" spans="2:24" s="61" customFormat="1" ht="14.1" customHeight="1">
      <c r="B31" s="54"/>
      <c r="C31" s="106" t="s">
        <v>18</v>
      </c>
      <c r="D31" s="60"/>
      <c r="E31" s="60"/>
      <c r="F31" s="60"/>
      <c r="G31" s="60"/>
      <c r="H31" s="60"/>
      <c r="I31" s="60"/>
      <c r="J31" s="60"/>
      <c r="K31" s="60"/>
      <c r="L31" s="60"/>
      <c r="M31" s="60"/>
      <c r="N31" s="60"/>
      <c r="O31" s="60"/>
      <c r="P31" s="60"/>
      <c r="Q31" s="60"/>
      <c r="R31" s="54"/>
      <c r="S31" s="307"/>
      <c r="T31" s="307"/>
      <c r="U31" s="307"/>
      <c r="V31" s="307"/>
      <c r="W31" s="307"/>
      <c r="X31" s="307"/>
    </row>
    <row r="32" spans="2:24" s="61" customFormat="1" ht="6.6" customHeight="1" thickBot="1">
      <c r="B32" s="54"/>
      <c r="C32" s="59"/>
      <c r="D32" s="60"/>
      <c r="E32" s="60"/>
      <c r="F32" s="60"/>
      <c r="G32" s="60"/>
      <c r="H32" s="60"/>
      <c r="I32" s="60"/>
      <c r="J32" s="60"/>
      <c r="K32" s="60"/>
      <c r="L32" s="60"/>
      <c r="M32" s="60"/>
      <c r="N32" s="60"/>
      <c r="O32" s="60"/>
      <c r="P32" s="60"/>
      <c r="Q32" s="60"/>
      <c r="R32" s="54"/>
      <c r="S32" s="307"/>
      <c r="T32" s="307"/>
      <c r="U32" s="307"/>
      <c r="V32" s="307"/>
      <c r="W32" s="307"/>
      <c r="X32" s="307"/>
    </row>
    <row r="33" spans="1:24" s="61" customFormat="1" ht="14.4" thickBot="1">
      <c r="B33" s="54"/>
      <c r="C33" s="49" t="s">
        <v>19</v>
      </c>
      <c r="D33" s="50"/>
      <c r="E33" s="50"/>
      <c r="F33" s="493"/>
      <c r="G33" s="494"/>
      <c r="H33" s="494"/>
      <c r="I33" s="494"/>
      <c r="J33" s="494"/>
      <c r="K33" s="494"/>
      <c r="L33" s="494"/>
      <c r="M33" s="494"/>
      <c r="N33" s="495"/>
      <c r="O33" s="60"/>
      <c r="P33" s="60"/>
      <c r="Q33" s="60"/>
      <c r="R33" s="54"/>
      <c r="S33" s="307"/>
      <c r="T33" s="307"/>
      <c r="U33" s="307"/>
      <c r="V33" s="307"/>
      <c r="W33" s="307"/>
      <c r="X33" s="307"/>
    </row>
    <row r="34" spans="1:24" ht="6.6" customHeight="1" thickBot="1">
      <c r="A34" s="61"/>
      <c r="B34" s="44"/>
      <c r="C34" s="82"/>
      <c r="D34" s="60"/>
      <c r="E34" s="60"/>
      <c r="F34" s="60"/>
      <c r="G34" s="60"/>
      <c r="H34" s="60"/>
      <c r="I34" s="60"/>
      <c r="J34" s="60"/>
      <c r="K34" s="60"/>
      <c r="L34" s="60"/>
      <c r="M34" s="60"/>
      <c r="N34" s="60"/>
      <c r="O34" s="60"/>
      <c r="P34" s="60"/>
      <c r="Q34" s="60"/>
      <c r="R34" s="54"/>
    </row>
    <row r="35" spans="1:24" ht="14.4" thickBot="1">
      <c r="A35" s="61"/>
      <c r="B35" s="44"/>
      <c r="C35" s="49" t="s">
        <v>20</v>
      </c>
      <c r="D35" s="60"/>
      <c r="E35" s="60"/>
      <c r="F35" s="496" t="s">
        <v>21</v>
      </c>
      <c r="G35" s="497"/>
      <c r="H35" s="497"/>
      <c r="I35" s="497"/>
      <c r="J35" s="497"/>
      <c r="K35" s="497"/>
      <c r="L35" s="497"/>
      <c r="M35" s="497"/>
      <c r="N35" s="498"/>
      <c r="O35" s="60"/>
      <c r="P35" s="60"/>
      <c r="Q35" s="60"/>
      <c r="R35" s="54"/>
    </row>
    <row r="36" spans="1:24" ht="7.05" customHeight="1" thickBot="1">
      <c r="B36" s="44"/>
      <c r="C36" s="49"/>
      <c r="D36" s="50"/>
      <c r="E36" s="50"/>
      <c r="F36" s="60"/>
      <c r="G36" s="60"/>
      <c r="H36" s="60"/>
      <c r="I36" s="60"/>
      <c r="J36" s="60"/>
      <c r="K36" s="60"/>
      <c r="L36" s="60"/>
      <c r="M36" s="60"/>
      <c r="N36" s="60"/>
      <c r="O36" s="60"/>
      <c r="P36" s="60"/>
      <c r="Q36" s="60"/>
      <c r="R36" s="44"/>
    </row>
    <row r="37" spans="1:24" s="61" customFormat="1" ht="14.4" thickBot="1">
      <c r="B37" s="54"/>
      <c r="C37" s="49" t="s">
        <v>22</v>
      </c>
      <c r="D37" s="50"/>
      <c r="E37" s="50"/>
      <c r="F37" s="493"/>
      <c r="G37" s="494"/>
      <c r="H37" s="494"/>
      <c r="I37" s="494"/>
      <c r="J37" s="494"/>
      <c r="K37" s="494"/>
      <c r="L37" s="494"/>
      <c r="M37" s="494"/>
      <c r="N37" s="495"/>
      <c r="O37" s="60"/>
      <c r="P37" s="60"/>
      <c r="Q37" s="60"/>
      <c r="R37" s="54"/>
      <c r="S37" s="307"/>
      <c r="T37" s="307"/>
      <c r="U37" s="307"/>
      <c r="V37" s="307"/>
      <c r="W37" s="307"/>
      <c r="X37" s="307"/>
    </row>
    <row r="38" spans="1:24" ht="7.05" customHeight="1" thickBot="1">
      <c r="B38" s="44"/>
      <c r="C38" s="49"/>
      <c r="D38" s="50"/>
      <c r="E38" s="50"/>
      <c r="F38" s="60"/>
      <c r="G38" s="60"/>
      <c r="H38" s="60"/>
      <c r="I38" s="60"/>
      <c r="J38" s="60"/>
      <c r="K38" s="60"/>
      <c r="L38" s="60"/>
      <c r="M38" s="60"/>
      <c r="N38" s="60"/>
      <c r="O38" s="60"/>
      <c r="P38" s="60"/>
      <c r="Q38" s="60"/>
      <c r="R38" s="44"/>
    </row>
    <row r="39" spans="1:24" ht="14.4" thickBot="1">
      <c r="A39" s="61"/>
      <c r="B39" s="44"/>
      <c r="C39" s="142" t="s">
        <v>23</v>
      </c>
      <c r="D39" s="50"/>
      <c r="E39" s="50"/>
      <c r="F39" s="493"/>
      <c r="G39" s="494"/>
      <c r="H39" s="494"/>
      <c r="I39" s="494"/>
      <c r="J39" s="494"/>
      <c r="K39" s="494"/>
      <c r="L39" s="494"/>
      <c r="M39" s="494"/>
      <c r="N39" s="495"/>
      <c r="O39" s="60"/>
      <c r="P39" s="60"/>
      <c r="Q39" s="60"/>
      <c r="R39" s="44"/>
    </row>
    <row r="40" spans="1:24" ht="7.05" customHeight="1" thickBot="1">
      <c r="B40" s="44"/>
      <c r="C40" s="49"/>
      <c r="D40" s="50"/>
      <c r="E40" s="62"/>
      <c r="F40" s="60"/>
      <c r="G40" s="60"/>
      <c r="H40" s="60"/>
      <c r="I40" s="60"/>
      <c r="J40" s="60"/>
      <c r="K40" s="60"/>
      <c r="L40" s="60"/>
      <c r="M40" s="60"/>
      <c r="N40" s="60"/>
      <c r="O40" s="60"/>
      <c r="P40" s="60"/>
      <c r="Q40" s="60"/>
      <c r="R40" s="44"/>
    </row>
    <row r="41" spans="1:24" ht="14.4" thickBot="1">
      <c r="B41" s="44"/>
      <c r="C41" s="49" t="s">
        <v>13</v>
      </c>
      <c r="D41" s="50"/>
      <c r="E41" s="50"/>
      <c r="F41" s="493"/>
      <c r="G41" s="494"/>
      <c r="H41" s="494"/>
      <c r="I41" s="494"/>
      <c r="J41" s="494"/>
      <c r="K41" s="494"/>
      <c r="L41" s="494"/>
      <c r="M41" s="494"/>
      <c r="N41" s="495"/>
      <c r="O41" s="60"/>
      <c r="P41" s="60"/>
      <c r="Q41" s="60"/>
      <c r="R41" s="44"/>
    </row>
    <row r="42" spans="1:24" ht="7.05" customHeight="1" thickBot="1">
      <c r="B42" s="44"/>
      <c r="C42" s="49"/>
      <c r="D42" s="62"/>
      <c r="E42" s="62"/>
      <c r="F42" s="130"/>
      <c r="G42" s="130"/>
      <c r="H42" s="60"/>
      <c r="I42" s="60"/>
      <c r="J42" s="60"/>
      <c r="K42" s="60"/>
      <c r="L42" s="60"/>
      <c r="M42" s="60"/>
      <c r="N42" s="60"/>
      <c r="O42" s="60"/>
      <c r="P42" s="60"/>
      <c r="Q42" s="60"/>
      <c r="R42" s="44"/>
    </row>
    <row r="43" spans="1:24" ht="14.4" thickBot="1">
      <c r="B43" s="44"/>
      <c r="C43" s="49" t="s">
        <v>14</v>
      </c>
      <c r="D43" s="50"/>
      <c r="E43" s="50"/>
      <c r="F43" s="493"/>
      <c r="G43" s="494"/>
      <c r="H43" s="494"/>
      <c r="I43" s="494"/>
      <c r="J43" s="494"/>
      <c r="K43" s="494"/>
      <c r="L43" s="494"/>
      <c r="M43" s="494"/>
      <c r="N43" s="495"/>
      <c r="O43" s="60"/>
      <c r="P43" s="60"/>
      <c r="Q43" s="60"/>
      <c r="R43" s="44"/>
    </row>
    <row r="44" spans="1:24" ht="6.6" customHeight="1">
      <c r="A44" s="61"/>
      <c r="B44" s="44"/>
      <c r="C44" s="49"/>
      <c r="D44" s="50"/>
      <c r="E44" s="50"/>
      <c r="F44" s="50"/>
      <c r="G44" s="50"/>
      <c r="H44" s="50"/>
      <c r="I44" s="50"/>
      <c r="J44" s="98"/>
      <c r="K44" s="98"/>
      <c r="L44" s="98"/>
      <c r="M44" s="98"/>
      <c r="N44" s="98"/>
      <c r="O44" s="98"/>
      <c r="P44" s="98"/>
      <c r="Q44" s="98"/>
      <c r="R44" s="44"/>
    </row>
    <row r="45" spans="1:24" ht="14.1" customHeight="1">
      <c r="A45" s="61"/>
      <c r="B45" s="44"/>
      <c r="C45" s="133" t="s">
        <v>24</v>
      </c>
      <c r="D45" s="50"/>
      <c r="E45" s="50"/>
      <c r="F45" s="50"/>
      <c r="G45" s="50"/>
      <c r="H45" s="50"/>
      <c r="I45" s="50"/>
      <c r="J45" s="98"/>
      <c r="K45" s="98"/>
      <c r="L45" s="98"/>
      <c r="M45" s="98"/>
      <c r="N45" s="98"/>
      <c r="O45" s="98"/>
      <c r="P45" s="98"/>
      <c r="Q45" s="98"/>
      <c r="R45" s="44"/>
    </row>
    <row r="46" spans="1:24" ht="10.050000000000001" customHeight="1">
      <c r="A46" s="61"/>
      <c r="B46" s="44"/>
      <c r="C46" s="131"/>
      <c r="D46" s="50"/>
      <c r="E46" s="50"/>
      <c r="F46" s="50"/>
      <c r="G46" s="50"/>
      <c r="H46" s="50"/>
      <c r="I46" s="50"/>
      <c r="J46" s="98"/>
      <c r="K46" s="98"/>
      <c r="L46" s="98"/>
      <c r="M46" s="98"/>
      <c r="N46" s="98"/>
      <c r="O46" s="98"/>
      <c r="P46" s="98"/>
      <c r="Q46" s="98"/>
      <c r="R46" s="44"/>
    </row>
    <row r="47" spans="1:24">
      <c r="B47" s="44"/>
      <c r="C47" s="48" t="s">
        <v>25</v>
      </c>
      <c r="D47" s="50"/>
      <c r="E47" s="50"/>
      <c r="F47" s="50"/>
      <c r="G47" s="50"/>
      <c r="H47" s="50"/>
      <c r="I47" s="50"/>
      <c r="J47" s="50"/>
      <c r="K47" s="50"/>
      <c r="L47" s="50"/>
      <c r="M47" s="50"/>
      <c r="N47" s="50"/>
      <c r="O47" s="50"/>
      <c r="P47" s="50"/>
      <c r="Q47" s="50"/>
      <c r="R47" s="44"/>
    </row>
    <row r="48" spans="1:24" ht="6.75" customHeight="1" thickBot="1">
      <c r="B48" s="44"/>
      <c r="C48" s="48"/>
      <c r="D48" s="50"/>
      <c r="E48" s="50"/>
      <c r="F48" s="50"/>
      <c r="G48" s="50"/>
      <c r="H48" s="50"/>
      <c r="I48" s="50"/>
      <c r="J48" s="50"/>
      <c r="K48" s="50"/>
      <c r="L48" s="50"/>
      <c r="M48" s="50"/>
      <c r="N48" s="50"/>
      <c r="O48" s="50"/>
      <c r="P48" s="50"/>
      <c r="Q48" s="50"/>
      <c r="R48" s="44"/>
    </row>
    <row r="49" spans="1:18" ht="14.4" thickBot="1">
      <c r="B49" s="44"/>
      <c r="C49" s="49" t="s">
        <v>8</v>
      </c>
      <c r="D49" s="50"/>
      <c r="E49" s="50"/>
      <c r="F49" s="493"/>
      <c r="G49" s="494"/>
      <c r="H49" s="494"/>
      <c r="I49" s="494"/>
      <c r="J49" s="494"/>
      <c r="K49" s="494"/>
      <c r="L49" s="494"/>
      <c r="M49" s="494"/>
      <c r="N49" s="495"/>
      <c r="O49" s="50"/>
      <c r="P49" s="50"/>
      <c r="Q49" s="50"/>
      <c r="R49" s="44"/>
    </row>
    <row r="50" spans="1:18" ht="7.05" customHeight="1" thickBot="1">
      <c r="B50" s="44"/>
      <c r="C50" s="49"/>
      <c r="D50" s="50"/>
      <c r="E50" s="62"/>
      <c r="F50" s="63"/>
      <c r="G50" s="63"/>
      <c r="H50" s="63"/>
      <c r="I50" s="63"/>
      <c r="J50" s="63"/>
      <c r="K50" s="63"/>
      <c r="L50" s="143"/>
      <c r="M50" s="63"/>
      <c r="N50" s="143"/>
      <c r="O50" s="50"/>
      <c r="P50" s="50"/>
      <c r="Q50" s="50"/>
      <c r="R50" s="44"/>
    </row>
    <row r="51" spans="1:18" ht="14.4" thickBot="1">
      <c r="B51" s="44"/>
      <c r="C51" s="49" t="s">
        <v>26</v>
      </c>
      <c r="D51" s="50"/>
      <c r="E51" s="50"/>
      <c r="F51" s="499"/>
      <c r="G51" s="500"/>
      <c r="H51" s="500"/>
      <c r="I51" s="500"/>
      <c r="J51" s="500"/>
      <c r="K51" s="500"/>
      <c r="L51" s="500"/>
      <c r="M51" s="500"/>
      <c r="N51" s="501"/>
      <c r="O51" s="50"/>
      <c r="P51" s="50"/>
      <c r="Q51" s="50"/>
      <c r="R51" s="44"/>
    </row>
    <row r="52" spans="1:18" ht="7.05" customHeight="1" thickBot="1">
      <c r="B52" s="44"/>
      <c r="C52" s="49"/>
      <c r="D52" s="50"/>
      <c r="E52" s="62"/>
      <c r="F52" s="143"/>
      <c r="G52" s="143"/>
      <c r="H52" s="143"/>
      <c r="I52" s="143"/>
      <c r="J52" s="143"/>
      <c r="K52" s="63"/>
      <c r="L52" s="143"/>
      <c r="M52" s="63"/>
      <c r="N52" s="143"/>
      <c r="O52" s="50"/>
      <c r="P52" s="50"/>
      <c r="Q52" s="50"/>
      <c r="R52" s="44"/>
    </row>
    <row r="53" spans="1:18" ht="14.4" thickBot="1">
      <c r="B53" s="44"/>
      <c r="C53" s="49" t="s">
        <v>27</v>
      </c>
      <c r="D53" s="50"/>
      <c r="E53" s="50"/>
      <c r="F53" s="499"/>
      <c r="G53" s="500"/>
      <c r="H53" s="500"/>
      <c r="I53" s="500"/>
      <c r="J53" s="500"/>
      <c r="K53" s="500"/>
      <c r="L53" s="500"/>
      <c r="M53" s="500"/>
      <c r="N53" s="501"/>
      <c r="O53" s="50"/>
      <c r="P53" s="50"/>
      <c r="Q53" s="50"/>
      <c r="R53" s="44"/>
    </row>
    <row r="54" spans="1:18" ht="7.05" customHeight="1" thickBot="1">
      <c r="B54" s="44"/>
      <c r="C54" s="49"/>
      <c r="D54" s="50"/>
      <c r="E54" s="62"/>
      <c r="F54" s="143"/>
      <c r="G54" s="143"/>
      <c r="H54" s="143"/>
      <c r="I54" s="143"/>
      <c r="J54" s="143"/>
      <c r="K54" s="63"/>
      <c r="L54" s="143"/>
      <c r="M54" s="63"/>
      <c r="N54" s="143"/>
      <c r="O54" s="50"/>
      <c r="P54" s="50"/>
      <c r="Q54" s="50"/>
      <c r="R54" s="44"/>
    </row>
    <row r="55" spans="1:18" ht="14.4" thickBot="1">
      <c r="B55" s="44"/>
      <c r="C55" s="49" t="s">
        <v>28</v>
      </c>
      <c r="D55" s="50"/>
      <c r="E55" s="62"/>
      <c r="F55" s="493"/>
      <c r="G55" s="494"/>
      <c r="H55" s="494"/>
      <c r="I55" s="494"/>
      <c r="J55" s="494"/>
      <c r="K55" s="494"/>
      <c r="L55" s="494"/>
      <c r="M55" s="494"/>
      <c r="N55" s="495"/>
      <c r="O55" s="50"/>
      <c r="P55" s="50"/>
      <c r="Q55" s="50"/>
      <c r="R55" s="44"/>
    </row>
    <row r="56" spans="1:18" ht="7.05" customHeight="1" thickBot="1">
      <c r="B56" s="44"/>
      <c r="C56" s="49"/>
      <c r="D56" s="50"/>
      <c r="E56" s="62"/>
      <c r="F56" s="60"/>
      <c r="G56" s="60"/>
      <c r="H56" s="60"/>
      <c r="I56" s="60"/>
      <c r="J56" s="60"/>
      <c r="K56" s="63"/>
      <c r="L56" s="143"/>
      <c r="M56" s="63"/>
      <c r="N56" s="143"/>
      <c r="O56" s="50"/>
      <c r="P56" s="50"/>
      <c r="Q56" s="60"/>
      <c r="R56" s="44"/>
    </row>
    <row r="57" spans="1:18" ht="14.4" thickBot="1">
      <c r="B57" s="44"/>
      <c r="C57" s="49" t="s">
        <v>13</v>
      </c>
      <c r="D57" s="50"/>
      <c r="E57" s="50"/>
      <c r="F57" s="493"/>
      <c r="G57" s="494"/>
      <c r="H57" s="494"/>
      <c r="I57" s="494"/>
      <c r="J57" s="494"/>
      <c r="K57" s="494"/>
      <c r="L57" s="494"/>
      <c r="M57" s="494"/>
      <c r="N57" s="495"/>
      <c r="O57" s="50"/>
      <c r="P57" s="50"/>
      <c r="Q57" s="60"/>
      <c r="R57" s="44"/>
    </row>
    <row r="58" spans="1:18" ht="7.05" customHeight="1" thickBot="1">
      <c r="B58" s="44"/>
      <c r="C58" s="49"/>
      <c r="D58" s="62"/>
      <c r="E58" s="62"/>
      <c r="F58" s="130"/>
      <c r="G58" s="130"/>
      <c r="H58" s="60"/>
      <c r="I58" s="60"/>
      <c r="J58" s="60"/>
      <c r="K58" s="63"/>
      <c r="L58" s="143"/>
      <c r="M58" s="63"/>
      <c r="N58" s="143"/>
      <c r="O58" s="50"/>
      <c r="P58" s="50"/>
      <c r="Q58" s="60"/>
      <c r="R58" s="44"/>
    </row>
    <row r="59" spans="1:18" ht="14.4" thickBot="1">
      <c r="B59" s="44"/>
      <c r="C59" s="49" t="s">
        <v>14</v>
      </c>
      <c r="D59" s="50"/>
      <c r="E59" s="50"/>
      <c r="F59" s="493"/>
      <c r="G59" s="494"/>
      <c r="H59" s="494"/>
      <c r="I59" s="494"/>
      <c r="J59" s="494"/>
      <c r="K59" s="494"/>
      <c r="L59" s="494"/>
      <c r="M59" s="494"/>
      <c r="N59" s="495"/>
      <c r="O59" s="50"/>
      <c r="P59" s="50"/>
      <c r="Q59" s="60"/>
      <c r="R59" s="44"/>
    </row>
    <row r="60" spans="1:18" ht="6.6" customHeight="1" thickBot="1">
      <c r="A60" s="61"/>
      <c r="B60" s="44"/>
      <c r="C60" s="49"/>
      <c r="D60" s="50"/>
      <c r="E60" s="50"/>
      <c r="F60" s="60"/>
      <c r="G60" s="60"/>
      <c r="H60" s="60"/>
      <c r="I60" s="60"/>
      <c r="J60" s="60"/>
      <c r="K60" s="63"/>
      <c r="L60" s="143"/>
      <c r="M60" s="63"/>
      <c r="N60" s="143"/>
      <c r="O60" s="50"/>
      <c r="P60" s="50"/>
      <c r="Q60" s="98"/>
      <c r="R60" s="44"/>
    </row>
    <row r="61" spans="1:18" ht="14.4" thickBot="1">
      <c r="B61" s="44"/>
      <c r="C61" s="49" t="s">
        <v>29</v>
      </c>
      <c r="D61" s="50"/>
      <c r="E61" s="50"/>
      <c r="F61" s="493"/>
      <c r="G61" s="494"/>
      <c r="H61" s="494"/>
      <c r="I61" s="494"/>
      <c r="J61" s="494"/>
      <c r="K61" s="494"/>
      <c r="L61" s="494"/>
      <c r="M61" s="494"/>
      <c r="N61" s="495"/>
      <c r="O61" s="50"/>
      <c r="P61" s="50"/>
      <c r="Q61" s="50"/>
      <c r="R61" s="44"/>
    </row>
    <row r="62" spans="1:18" ht="7.05" customHeight="1" thickBot="1">
      <c r="B62" s="44"/>
      <c r="C62" s="49"/>
      <c r="D62" s="50"/>
      <c r="E62" s="50"/>
      <c r="F62" s="63"/>
      <c r="G62" s="63"/>
      <c r="H62" s="63"/>
      <c r="I62" s="63"/>
      <c r="J62" s="63"/>
      <c r="K62" s="63"/>
      <c r="L62" s="143"/>
      <c r="M62" s="63"/>
      <c r="N62" s="143"/>
      <c r="O62" s="50"/>
      <c r="P62" s="50"/>
      <c r="Q62" s="50"/>
      <c r="R62" s="44"/>
    </row>
    <row r="63" spans="1:18" ht="14.4" thickBot="1">
      <c r="B63" s="44"/>
      <c r="C63" s="52" t="s">
        <v>30</v>
      </c>
      <c r="D63" s="50"/>
      <c r="E63" s="51"/>
      <c r="F63" s="493"/>
      <c r="G63" s="494"/>
      <c r="H63" s="494"/>
      <c r="I63" s="494"/>
      <c r="J63" s="494"/>
      <c r="K63" s="494"/>
      <c r="L63" s="494"/>
      <c r="M63" s="494"/>
      <c r="N63" s="495"/>
      <c r="O63" s="50"/>
      <c r="P63" s="50"/>
      <c r="Q63" s="50"/>
      <c r="R63" s="44"/>
    </row>
    <row r="64" spans="1:18" ht="7.05" customHeight="1" thickBot="1">
      <c r="B64" s="44"/>
      <c r="C64" s="49"/>
      <c r="D64" s="50"/>
      <c r="E64" s="50"/>
      <c r="F64" s="63"/>
      <c r="G64" s="63"/>
      <c r="H64" s="63"/>
      <c r="I64" s="63"/>
      <c r="J64" s="63"/>
      <c r="K64" s="63"/>
      <c r="L64" s="143"/>
      <c r="M64" s="63"/>
      <c r="N64" s="143"/>
      <c r="O64" s="50"/>
      <c r="P64" s="50"/>
      <c r="Q64" s="50"/>
      <c r="R64" s="44"/>
    </row>
    <row r="65" spans="2:18" ht="14.4" thickBot="1">
      <c r="B65" s="44"/>
      <c r="C65" s="49" t="s">
        <v>17</v>
      </c>
      <c r="D65" s="50"/>
      <c r="E65" s="50"/>
      <c r="F65" s="502"/>
      <c r="G65" s="503"/>
      <c r="H65" s="503"/>
      <c r="I65" s="503"/>
      <c r="J65" s="503"/>
      <c r="K65" s="503"/>
      <c r="L65" s="503"/>
      <c r="M65" s="503"/>
      <c r="N65" s="504"/>
      <c r="O65" s="50"/>
      <c r="P65" s="50"/>
      <c r="Q65" s="50"/>
      <c r="R65" s="44"/>
    </row>
    <row r="66" spans="2:18" ht="6.75" customHeight="1">
      <c r="B66" s="44"/>
      <c r="C66" s="49"/>
      <c r="D66" s="50"/>
      <c r="E66" s="62"/>
      <c r="F66" s="62"/>
      <c r="G66" s="62"/>
      <c r="H66" s="62"/>
      <c r="I66" s="62"/>
      <c r="J66" s="62"/>
      <c r="K66" s="62"/>
      <c r="L66" s="62"/>
      <c r="M66" s="62"/>
      <c r="N66" s="62"/>
      <c r="O66" s="62"/>
      <c r="P66" s="62"/>
      <c r="Q66" s="62"/>
      <c r="R66" s="44"/>
    </row>
    <row r="67" spans="2:18">
      <c r="C67" s="64" t="s">
        <v>31</v>
      </c>
      <c r="D67" s="65"/>
      <c r="E67" s="65"/>
      <c r="F67" s="65"/>
      <c r="G67" s="65"/>
      <c r="H67" s="65"/>
      <c r="I67" s="65"/>
      <c r="J67" s="65"/>
      <c r="K67" s="65"/>
      <c r="L67" s="65"/>
      <c r="M67" s="65"/>
      <c r="N67" s="65"/>
      <c r="O67" s="65"/>
      <c r="P67" s="65"/>
      <c r="Q67" s="65"/>
    </row>
    <row r="68" spans="2:18" ht="14.1" customHeight="1">
      <c r="B68" s="47"/>
      <c r="C68" s="144" t="s">
        <v>32</v>
      </c>
      <c r="D68" s="145"/>
      <c r="E68" s="145"/>
      <c r="F68" s="145"/>
      <c r="G68" s="145"/>
      <c r="H68" s="145"/>
      <c r="I68" s="145"/>
      <c r="J68" s="145"/>
      <c r="K68" s="145"/>
      <c r="L68" s="145"/>
      <c r="M68" s="145"/>
      <c r="N68" s="145"/>
      <c r="O68" s="145"/>
      <c r="P68" s="145"/>
      <c r="Q68" s="47"/>
      <c r="R68" s="47"/>
    </row>
    <row r="69" spans="2:18" ht="6.75" customHeight="1">
      <c r="B69" s="44"/>
      <c r="C69" s="44"/>
      <c r="D69" s="44"/>
      <c r="E69" s="44"/>
      <c r="F69" s="44"/>
      <c r="G69" s="44"/>
      <c r="H69" s="44"/>
      <c r="I69" s="44"/>
      <c r="J69" s="44"/>
      <c r="K69" s="44"/>
      <c r="L69" s="44"/>
      <c r="M69" s="44"/>
      <c r="N69" s="44"/>
      <c r="O69" s="44"/>
      <c r="P69" s="44"/>
      <c r="Q69" s="44"/>
      <c r="R69" s="44"/>
    </row>
    <row r="70" spans="2:18" ht="14.1" customHeight="1">
      <c r="B70" s="44"/>
      <c r="C70" s="59" t="s">
        <v>33</v>
      </c>
      <c r="D70" s="50"/>
      <c r="E70" s="62"/>
      <c r="F70" s="62"/>
      <c r="G70" s="62"/>
      <c r="H70" s="62"/>
      <c r="I70" s="62"/>
      <c r="J70" s="62"/>
      <c r="K70" s="62"/>
      <c r="L70" s="62"/>
      <c r="M70" s="62"/>
      <c r="N70" s="146"/>
      <c r="O70" s="62"/>
      <c r="P70" s="62"/>
      <c r="Q70" s="44"/>
      <c r="R70" s="44"/>
    </row>
    <row r="71" spans="2:18" ht="7.05" customHeight="1" thickBot="1">
      <c r="B71" s="44"/>
      <c r="C71" s="49"/>
      <c r="D71" s="50"/>
      <c r="E71" s="62"/>
      <c r="F71" s="62"/>
      <c r="G71" s="62"/>
      <c r="H71" s="62"/>
      <c r="I71" s="62"/>
      <c r="J71" s="62"/>
      <c r="K71" s="62"/>
      <c r="L71" s="62"/>
      <c r="M71" s="62"/>
      <c r="N71" s="62"/>
      <c r="O71" s="62"/>
      <c r="P71" s="62"/>
      <c r="Q71" s="44"/>
      <c r="R71" s="44"/>
    </row>
    <row r="72" spans="2:18" ht="14.4" thickBot="1">
      <c r="B72" s="44"/>
      <c r="C72" s="147" t="s">
        <v>34</v>
      </c>
      <c r="D72" s="50"/>
      <c r="E72" s="62"/>
      <c r="F72" s="496"/>
      <c r="G72" s="497"/>
      <c r="H72" s="497"/>
      <c r="I72" s="498"/>
      <c r="J72" s="148" t="s">
        <v>35</v>
      </c>
      <c r="K72" s="496"/>
      <c r="L72" s="497"/>
      <c r="M72" s="498"/>
      <c r="N72" s="62"/>
      <c r="O72" s="62"/>
      <c r="P72" s="98"/>
      <c r="Q72" s="44"/>
      <c r="R72" s="44"/>
    </row>
    <row r="73" spans="2:18">
      <c r="B73" s="44"/>
      <c r="C73" s="59"/>
      <c r="D73" s="50"/>
      <c r="E73" s="62"/>
      <c r="F73" s="532" t="s">
        <v>36</v>
      </c>
      <c r="G73" s="532"/>
      <c r="H73" s="532"/>
      <c r="I73" s="532"/>
      <c r="J73" s="149"/>
      <c r="K73" s="532" t="s">
        <v>36</v>
      </c>
      <c r="L73" s="532"/>
      <c r="M73" s="532"/>
      <c r="N73" s="50"/>
      <c r="O73" s="50"/>
      <c r="P73" s="98"/>
      <c r="Q73" s="44"/>
      <c r="R73" s="44"/>
    </row>
    <row r="74" spans="2:18" ht="5.55" customHeight="1">
      <c r="B74" s="44"/>
      <c r="C74" s="59"/>
      <c r="D74" s="50"/>
      <c r="E74" s="62"/>
      <c r="F74" s="50"/>
      <c r="G74" s="50"/>
      <c r="H74" s="50"/>
      <c r="I74" s="50"/>
      <c r="J74" s="50"/>
      <c r="K74" s="50"/>
      <c r="L74" s="50"/>
      <c r="M74" s="50"/>
      <c r="N74" s="50"/>
      <c r="O74" s="50"/>
      <c r="P74" s="50"/>
      <c r="Q74" s="44"/>
      <c r="R74" s="44"/>
    </row>
    <row r="75" spans="2:18">
      <c r="B75" s="44"/>
      <c r="C75" s="150" t="s">
        <v>37</v>
      </c>
      <c r="D75" s="50"/>
      <c r="E75" s="62"/>
      <c r="F75" s="150" t="s">
        <v>38</v>
      </c>
      <c r="G75" s="82"/>
      <c r="H75" s="50"/>
      <c r="I75" s="50"/>
      <c r="J75" s="50"/>
      <c r="K75" s="50"/>
      <c r="L75" s="44"/>
      <c r="M75" s="44"/>
      <c r="N75" s="44"/>
      <c r="O75" s="44"/>
      <c r="P75" s="50"/>
      <c r="Q75" s="44"/>
      <c r="R75" s="44"/>
    </row>
    <row r="76" spans="2:18" ht="7.05" customHeight="1" thickBot="1">
      <c r="B76" s="44"/>
      <c r="C76" s="82"/>
      <c r="D76" s="50"/>
      <c r="E76" s="62"/>
      <c r="F76" s="50"/>
      <c r="G76" s="50"/>
      <c r="H76" s="50"/>
      <c r="I76" s="50"/>
      <c r="J76" s="50"/>
      <c r="K76" s="50"/>
      <c r="L76" s="44"/>
      <c r="M76" s="44"/>
      <c r="N76" s="44"/>
      <c r="O76" s="44"/>
      <c r="P76" s="50"/>
      <c r="Q76" s="44"/>
      <c r="R76" s="44"/>
    </row>
    <row r="77" spans="2:18" ht="14.4" thickBot="1">
      <c r="B77" s="44"/>
      <c r="C77" s="52" t="s">
        <v>39</v>
      </c>
      <c r="D77" s="50"/>
      <c r="E77" s="62"/>
      <c r="F77" s="493"/>
      <c r="G77" s="494"/>
      <c r="H77" s="495"/>
      <c r="I77" s="50"/>
      <c r="J77" s="44"/>
      <c r="K77" s="44"/>
      <c r="L77" s="44"/>
      <c r="M77" s="44"/>
      <c r="N77" s="44"/>
      <c r="O77" s="44"/>
      <c r="P77" s="60"/>
      <c r="Q77" s="50"/>
      <c r="R77" s="44"/>
    </row>
    <row r="78" spans="2:18" ht="6.6" customHeight="1" thickBot="1">
      <c r="B78" s="44"/>
      <c r="C78" s="52"/>
      <c r="D78" s="50"/>
      <c r="E78" s="62"/>
      <c r="F78" s="50"/>
      <c r="G78" s="50"/>
      <c r="H78" s="50"/>
      <c r="I78" s="50"/>
      <c r="J78" s="44"/>
      <c r="K78" s="44"/>
      <c r="L78" s="44"/>
      <c r="M78" s="44"/>
      <c r="N78" s="44"/>
      <c r="O78" s="44"/>
      <c r="P78" s="50"/>
      <c r="Q78" s="44"/>
      <c r="R78" s="44"/>
    </row>
    <row r="79" spans="2:18" ht="14.4" thickBot="1">
      <c r="B79" s="44"/>
      <c r="C79" s="52" t="s">
        <v>40</v>
      </c>
      <c r="D79" s="50"/>
      <c r="E79" s="62"/>
      <c r="F79" s="493"/>
      <c r="G79" s="494"/>
      <c r="H79" s="495"/>
      <c r="I79" s="50"/>
      <c r="J79" s="44"/>
      <c r="K79" s="44"/>
      <c r="L79" s="44"/>
      <c r="M79" s="44"/>
      <c r="N79" s="44"/>
      <c r="O79" s="44"/>
      <c r="P79" s="60"/>
      <c r="Q79" s="50"/>
      <c r="R79" s="44"/>
    </row>
    <row r="80" spans="2:18" ht="6.6" customHeight="1" thickBot="1">
      <c r="B80" s="44"/>
      <c r="C80" s="52"/>
      <c r="D80" s="50"/>
      <c r="E80" s="62"/>
      <c r="F80" s="50"/>
      <c r="G80" s="50"/>
      <c r="H80" s="50"/>
      <c r="I80" s="50"/>
      <c r="J80" s="44"/>
      <c r="K80" s="44"/>
      <c r="L80" s="44"/>
      <c r="M80" s="44"/>
      <c r="N80" s="44"/>
      <c r="O80" s="44"/>
      <c r="P80" s="50"/>
      <c r="Q80" s="50"/>
      <c r="R80" s="44"/>
    </row>
    <row r="81" spans="2:24" ht="14.1" customHeight="1" thickBot="1">
      <c r="B81" s="44"/>
      <c r="C81" s="52" t="s">
        <v>41</v>
      </c>
      <c r="D81" s="50"/>
      <c r="E81" s="62"/>
      <c r="F81" s="493"/>
      <c r="G81" s="494"/>
      <c r="H81" s="495"/>
      <c r="I81" s="50"/>
      <c r="J81" s="44"/>
      <c r="K81" s="44"/>
      <c r="L81" s="44"/>
      <c r="M81" s="44"/>
      <c r="N81" s="44"/>
      <c r="O81" s="44"/>
      <c r="P81" s="60"/>
      <c r="Q81" s="50"/>
      <c r="R81" s="44"/>
    </row>
    <row r="82" spans="2:24" ht="6.6" customHeight="1" thickBot="1">
      <c r="B82" s="44"/>
      <c r="C82" s="52"/>
      <c r="D82" s="50"/>
      <c r="E82" s="62"/>
      <c r="F82" s="50"/>
      <c r="G82" s="50"/>
      <c r="H82" s="50"/>
      <c r="I82" s="50"/>
      <c r="J82" s="44"/>
      <c r="K82" s="44"/>
      <c r="L82" s="44"/>
      <c r="M82" s="44"/>
      <c r="N82" s="44"/>
      <c r="O82" s="44"/>
      <c r="P82" s="50"/>
      <c r="Q82" s="44"/>
      <c r="R82" s="44"/>
    </row>
    <row r="83" spans="2:24" ht="14.4" thickBot="1">
      <c r="B83" s="44"/>
      <c r="C83" s="52" t="s">
        <v>42</v>
      </c>
      <c r="D83" s="50"/>
      <c r="E83" s="62"/>
      <c r="F83" s="493"/>
      <c r="G83" s="494"/>
      <c r="H83" s="495"/>
      <c r="I83" s="50"/>
      <c r="J83" s="493"/>
      <c r="K83" s="494"/>
      <c r="L83" s="494"/>
      <c r="M83" s="494"/>
      <c r="N83" s="495"/>
      <c r="O83" s="44"/>
      <c r="P83" s="98"/>
      <c r="Q83" s="44"/>
      <c r="R83" s="44"/>
    </row>
    <row r="84" spans="2:24" ht="7.05" customHeight="1">
      <c r="B84" s="44"/>
      <c r="C84" s="52"/>
      <c r="D84" s="50"/>
      <c r="E84" s="50"/>
      <c r="F84" s="50"/>
      <c r="G84" s="50"/>
      <c r="H84" s="50"/>
      <c r="I84" s="50"/>
      <c r="J84" s="50"/>
      <c r="K84" s="50"/>
      <c r="L84" s="50"/>
      <c r="M84" s="50"/>
      <c r="N84" s="50"/>
      <c r="O84" s="50"/>
      <c r="P84" s="50"/>
      <c r="Q84" s="44"/>
      <c r="R84" s="44"/>
    </row>
    <row r="85" spans="2:24" ht="14.1" customHeight="1"/>
    <row r="86" spans="2:24" ht="15" customHeight="1">
      <c r="B86" s="47"/>
      <c r="C86" s="144" t="s">
        <v>43</v>
      </c>
      <c r="D86" s="145"/>
      <c r="E86" s="145"/>
      <c r="F86" s="145"/>
      <c r="G86" s="145"/>
      <c r="H86" s="145"/>
      <c r="I86" s="145"/>
      <c r="J86" s="145"/>
      <c r="K86" s="145"/>
      <c r="L86" s="145"/>
      <c r="M86" s="145"/>
      <c r="N86" s="145"/>
      <c r="O86" s="145"/>
      <c r="P86" s="145"/>
      <c r="Q86" s="145"/>
      <c r="R86" s="145"/>
    </row>
    <row r="87" spans="2:24" ht="6.75" customHeight="1">
      <c r="B87" s="44"/>
      <c r="C87" s="141"/>
      <c r="D87" s="66"/>
      <c r="E87" s="66"/>
      <c r="F87" s="66"/>
      <c r="G87" s="66"/>
      <c r="H87" s="66"/>
      <c r="I87" s="66"/>
      <c r="J87" s="66"/>
      <c r="K87" s="66"/>
      <c r="L87" s="66"/>
      <c r="M87" s="66"/>
      <c r="N87" s="66"/>
      <c r="O87" s="66"/>
      <c r="P87" s="66"/>
      <c r="Q87" s="66"/>
      <c r="R87" s="66"/>
      <c r="T87" s="308"/>
    </row>
    <row r="88" spans="2:24" ht="27" customHeight="1">
      <c r="B88" s="44"/>
      <c r="C88" s="488" t="s">
        <v>44</v>
      </c>
      <c r="D88" s="488"/>
      <c r="E88" s="488"/>
      <c r="F88" s="488"/>
      <c r="G88" s="488"/>
      <c r="H88" s="488"/>
      <c r="I88" s="488"/>
      <c r="J88" s="488"/>
      <c r="K88" s="488"/>
      <c r="L88" s="488"/>
      <c r="M88" s="488"/>
      <c r="N88" s="488"/>
      <c r="O88" s="488"/>
      <c r="P88" s="488"/>
      <c r="Q88" s="488"/>
      <c r="R88" s="66"/>
      <c r="S88" s="308"/>
      <c r="T88" s="308"/>
    </row>
    <row r="89" spans="2:24" ht="37.049999999999997" customHeight="1" thickBot="1">
      <c r="B89" s="44"/>
      <c r="C89" s="534" t="s">
        <v>45</v>
      </c>
      <c r="D89" s="534"/>
      <c r="E89" s="534"/>
      <c r="F89" s="534"/>
      <c r="G89" s="534"/>
      <c r="H89" s="534"/>
      <c r="I89" s="534"/>
      <c r="J89" s="534"/>
      <c r="K89" s="534"/>
      <c r="L89" s="534"/>
      <c r="M89" s="534"/>
      <c r="N89" s="534"/>
      <c r="O89" s="534"/>
      <c r="P89" s="534"/>
      <c r="Q89" s="534"/>
      <c r="R89" s="141"/>
      <c r="S89" s="308"/>
      <c r="T89" s="308"/>
    </row>
    <row r="90" spans="2:24" ht="19.350000000000001" customHeight="1" thickBot="1">
      <c r="B90" s="44"/>
      <c r="C90" s="59" t="s">
        <v>46</v>
      </c>
      <c r="D90" s="323"/>
      <c r="E90" s="323"/>
      <c r="F90" s="323"/>
      <c r="G90" s="323"/>
      <c r="H90" s="323"/>
      <c r="I90" s="323"/>
      <c r="J90" s="323"/>
      <c r="K90" s="493"/>
      <c r="L90" s="494"/>
      <c r="M90" s="495"/>
      <c r="N90" s="323"/>
      <c r="O90" s="323"/>
      <c r="P90" s="323"/>
      <c r="Q90" s="323"/>
      <c r="R90" s="141"/>
      <c r="S90" s="308"/>
      <c r="T90" s="308"/>
    </row>
    <row r="91" spans="2:24" ht="0.6" customHeight="1">
      <c r="B91" s="44"/>
      <c r="C91" s="59"/>
      <c r="D91" s="323"/>
      <c r="E91" s="323"/>
      <c r="F91" s="323"/>
      <c r="G91" s="323"/>
      <c r="H91" s="323"/>
      <c r="I91" s="323"/>
      <c r="J91" s="323"/>
      <c r="K91" s="323"/>
      <c r="L91" s="323"/>
      <c r="M91" s="323"/>
      <c r="N91" s="323"/>
      <c r="O91" s="323"/>
      <c r="P91" s="323"/>
      <c r="Q91" s="323"/>
      <c r="R91" s="141"/>
      <c r="S91" s="308"/>
      <c r="T91" s="308"/>
    </row>
    <row r="92" spans="2:24" ht="6.6" customHeight="1">
      <c r="B92" s="44"/>
      <c r="C92" s="59"/>
      <c r="D92" s="323"/>
      <c r="E92" s="323"/>
      <c r="F92" s="323"/>
      <c r="G92" s="323"/>
      <c r="H92" s="323"/>
      <c r="I92" s="323"/>
      <c r="J92" s="323"/>
      <c r="K92" s="323"/>
      <c r="L92" s="323"/>
      <c r="M92" s="323"/>
      <c r="N92" s="323"/>
      <c r="O92" s="323"/>
      <c r="P92" s="323"/>
      <c r="Q92" s="323"/>
      <c r="R92" s="141"/>
      <c r="S92" s="308"/>
      <c r="T92" s="308"/>
    </row>
    <row r="93" spans="2:24" s="324" customFormat="1" ht="27" customHeight="1">
      <c r="B93" s="325"/>
      <c r="C93" s="533" t="s">
        <v>47</v>
      </c>
      <c r="D93" s="533"/>
      <c r="E93" s="533"/>
      <c r="F93" s="533"/>
      <c r="G93" s="533"/>
      <c r="H93" s="533"/>
      <c r="I93" s="533"/>
      <c r="J93" s="533"/>
      <c r="K93" s="533"/>
      <c r="L93" s="533"/>
      <c r="M93" s="533"/>
      <c r="N93" s="533"/>
      <c r="O93" s="533"/>
      <c r="P93" s="533"/>
      <c r="Q93" s="533"/>
      <c r="R93" s="151"/>
      <c r="S93" s="309"/>
      <c r="T93" s="326"/>
      <c r="U93" s="327"/>
      <c r="V93" s="327"/>
      <c r="W93" s="327"/>
      <c r="X93" s="327"/>
    </row>
    <row r="94" spans="2:24" ht="14.55" customHeight="1">
      <c r="B94" s="44"/>
      <c r="C94" s="131" t="s">
        <v>48</v>
      </c>
      <c r="D94" s="66"/>
      <c r="E94" s="66"/>
      <c r="F94" s="66"/>
      <c r="G94" s="66"/>
      <c r="H94" s="66"/>
      <c r="I94" s="66"/>
      <c r="J94" s="66"/>
      <c r="K94" s="66"/>
      <c r="L94" s="66"/>
      <c r="M94" s="66"/>
      <c r="N94" s="66"/>
      <c r="O94" s="66"/>
      <c r="P94" s="66"/>
      <c r="Q94" s="66"/>
      <c r="R94" s="66"/>
      <c r="S94" s="310"/>
      <c r="T94" s="308"/>
    </row>
    <row r="95" spans="2:24" ht="7.05" customHeight="1">
      <c r="B95" s="44"/>
      <c r="C95" s="153"/>
      <c r="D95" s="66"/>
      <c r="E95" s="66"/>
      <c r="F95" s="66"/>
      <c r="G95" s="66"/>
      <c r="H95" s="66"/>
      <c r="I95" s="66"/>
      <c r="J95" s="66"/>
      <c r="K95" s="66"/>
      <c r="L95" s="66"/>
      <c r="M95" s="66"/>
      <c r="N95" s="66"/>
      <c r="O95" s="66"/>
      <c r="P95" s="66"/>
      <c r="Q95" s="66"/>
      <c r="R95" s="66"/>
      <c r="S95" s="311"/>
      <c r="T95" s="308"/>
    </row>
    <row r="96" spans="2:24" ht="29.1" customHeight="1">
      <c r="B96" s="44"/>
      <c r="C96" s="488" t="s">
        <v>49</v>
      </c>
      <c r="D96" s="488"/>
      <c r="E96" s="488"/>
      <c r="F96" s="488"/>
      <c r="G96" s="488"/>
      <c r="H96" s="488"/>
      <c r="I96" s="488"/>
      <c r="J96" s="488"/>
      <c r="K96" s="488"/>
      <c r="L96" s="488"/>
      <c r="M96" s="488"/>
      <c r="N96" s="488"/>
      <c r="O96" s="488"/>
      <c r="P96" s="488"/>
      <c r="Q96" s="488"/>
      <c r="R96" s="66"/>
      <c r="S96" s="311"/>
      <c r="T96" s="308"/>
    </row>
    <row r="97" spans="2:24" ht="6.75" customHeight="1">
      <c r="B97" s="44"/>
      <c r="C97" s="139"/>
      <c r="D97" s="139"/>
      <c r="E97" s="139"/>
      <c r="F97" s="139"/>
      <c r="G97" s="139"/>
      <c r="H97" s="139"/>
      <c r="I97" s="139"/>
      <c r="J97" s="139"/>
      <c r="K97" s="139"/>
      <c r="L97" s="139"/>
      <c r="M97" s="139"/>
      <c r="N97" s="139"/>
      <c r="O97" s="139"/>
      <c r="P97" s="139"/>
      <c r="Q97" s="139"/>
      <c r="R97" s="66"/>
      <c r="S97" s="311"/>
      <c r="T97" s="308"/>
    </row>
    <row r="98" spans="2:24" ht="29.1" customHeight="1">
      <c r="B98" s="44"/>
      <c r="C98" s="534" t="s">
        <v>50</v>
      </c>
      <c r="D98" s="534"/>
      <c r="E98" s="534"/>
      <c r="F98" s="534"/>
      <c r="G98" s="534"/>
      <c r="H98" s="534"/>
      <c r="I98" s="534"/>
      <c r="J98" s="534"/>
      <c r="K98" s="534"/>
      <c r="L98" s="534"/>
      <c r="M98" s="534"/>
      <c r="N98" s="534"/>
      <c r="O98" s="534"/>
      <c r="P98" s="534"/>
      <c r="Q98" s="139"/>
      <c r="R98" s="66"/>
      <c r="S98" s="311"/>
      <c r="T98" s="308"/>
    </row>
    <row r="99" spans="2:24" ht="14.25" customHeight="1">
      <c r="B99" s="44"/>
      <c r="C99" s="152" t="s">
        <v>51</v>
      </c>
      <c r="D99" s="155"/>
      <c r="E99" s="155"/>
      <c r="F99" s="155"/>
      <c r="G99" s="155"/>
      <c r="H99" s="155"/>
      <c r="I99" s="155"/>
      <c r="J99" s="155"/>
      <c r="K99" s="155"/>
      <c r="L99" s="155"/>
      <c r="M99" s="155"/>
      <c r="N99" s="155"/>
      <c r="O99" s="155"/>
      <c r="P99" s="155"/>
      <c r="Q99" s="66"/>
      <c r="R99" s="66"/>
      <c r="S99" s="311"/>
      <c r="T99" s="308"/>
    </row>
    <row r="100" spans="2:24" ht="7.05" customHeight="1">
      <c r="B100" s="44"/>
      <c r="C100" s="154"/>
      <c r="D100" s="155"/>
      <c r="E100" s="155"/>
      <c r="F100" s="155"/>
      <c r="G100" s="155"/>
      <c r="H100" s="155"/>
      <c r="I100" s="155"/>
      <c r="J100" s="155"/>
      <c r="K100" s="155"/>
      <c r="L100" s="155"/>
      <c r="M100" s="155"/>
      <c r="N100" s="155"/>
      <c r="O100" s="155"/>
      <c r="P100" s="155"/>
      <c r="Q100" s="66"/>
      <c r="R100" s="66"/>
      <c r="S100" s="311"/>
      <c r="T100" s="308"/>
    </row>
    <row r="101" spans="2:24" s="91" customFormat="1" ht="29.25" customHeight="1" thickBot="1">
      <c r="B101" s="156"/>
      <c r="C101" s="529" t="s">
        <v>52</v>
      </c>
      <c r="D101" s="529"/>
      <c r="E101" s="529"/>
      <c r="F101" s="529"/>
      <c r="G101" s="529" t="s">
        <v>53</v>
      </c>
      <c r="H101" s="529"/>
      <c r="I101" s="529"/>
      <c r="J101" s="529"/>
      <c r="K101" s="529"/>
      <c r="L101" s="529"/>
      <c r="M101" s="529" t="s">
        <v>54</v>
      </c>
      <c r="N101" s="529"/>
      <c r="O101" s="529"/>
      <c r="P101" s="529"/>
      <c r="Q101" s="157"/>
      <c r="R101" s="157"/>
      <c r="S101" s="312"/>
      <c r="T101" s="313"/>
      <c r="U101" s="314"/>
      <c r="V101" s="314"/>
      <c r="W101" s="314"/>
      <c r="X101" s="314"/>
    </row>
    <row r="102" spans="2:24" ht="17.100000000000001" customHeight="1">
      <c r="B102" s="44"/>
      <c r="C102" s="535"/>
      <c r="D102" s="536"/>
      <c r="E102" s="536"/>
      <c r="F102" s="536"/>
      <c r="G102" s="540"/>
      <c r="H102" s="541"/>
      <c r="I102" s="541"/>
      <c r="J102" s="541"/>
      <c r="K102" s="541"/>
      <c r="L102" s="542"/>
      <c r="M102" s="530">
        <v>0</v>
      </c>
      <c r="N102" s="530"/>
      <c r="O102" s="530"/>
      <c r="P102" s="531"/>
      <c r="Q102" s="158"/>
      <c r="R102" s="158"/>
      <c r="S102" s="315"/>
      <c r="T102" s="308"/>
    </row>
    <row r="103" spans="2:24" ht="17.100000000000001" customHeight="1">
      <c r="B103" s="44"/>
      <c r="C103" s="491"/>
      <c r="D103" s="492"/>
      <c r="E103" s="492"/>
      <c r="F103" s="492"/>
      <c r="G103" s="520"/>
      <c r="H103" s="521"/>
      <c r="I103" s="521"/>
      <c r="J103" s="521"/>
      <c r="K103" s="521"/>
      <c r="L103" s="522"/>
      <c r="M103" s="516">
        <v>0</v>
      </c>
      <c r="N103" s="516"/>
      <c r="O103" s="516"/>
      <c r="P103" s="517"/>
      <c r="Q103" s="158"/>
      <c r="R103" s="158"/>
      <c r="S103" s="315"/>
      <c r="T103" s="308"/>
    </row>
    <row r="104" spans="2:24" ht="17.100000000000001" customHeight="1" thickBot="1">
      <c r="B104" s="44"/>
      <c r="C104" s="514"/>
      <c r="D104" s="515"/>
      <c r="E104" s="515"/>
      <c r="F104" s="515"/>
      <c r="G104" s="523"/>
      <c r="H104" s="524"/>
      <c r="I104" s="524"/>
      <c r="J104" s="524"/>
      <c r="K104" s="524"/>
      <c r="L104" s="525"/>
      <c r="M104" s="518">
        <v>0</v>
      </c>
      <c r="N104" s="518"/>
      <c r="O104" s="518"/>
      <c r="P104" s="519"/>
      <c r="Q104" s="158"/>
      <c r="R104" s="158"/>
      <c r="S104" s="315"/>
      <c r="T104" s="308"/>
    </row>
    <row r="105" spans="2:24" ht="7.05" customHeight="1">
      <c r="B105" s="44"/>
      <c r="C105" s="139"/>
      <c r="D105" s="139"/>
      <c r="E105" s="139"/>
      <c r="F105" s="139"/>
      <c r="G105" s="139"/>
      <c r="H105" s="139"/>
      <c r="I105" s="139"/>
      <c r="J105" s="139"/>
      <c r="K105" s="139"/>
      <c r="L105" s="139"/>
      <c r="M105" s="139"/>
      <c r="N105" s="139"/>
      <c r="O105" s="139"/>
      <c r="P105" s="139"/>
      <c r="Q105" s="139"/>
      <c r="R105" s="139"/>
      <c r="S105" s="315"/>
      <c r="T105" s="308"/>
    </row>
    <row r="106" spans="2:24" ht="24.6" customHeight="1">
      <c r="B106" s="159"/>
      <c r="C106" s="488" t="s">
        <v>55</v>
      </c>
      <c r="D106" s="488"/>
      <c r="E106" s="488"/>
      <c r="F106" s="488"/>
      <c r="G106" s="488"/>
      <c r="H106" s="488"/>
      <c r="I106" s="488"/>
      <c r="J106" s="488"/>
      <c r="K106" s="488"/>
      <c r="L106" s="488"/>
      <c r="M106" s="488"/>
      <c r="N106" s="488"/>
      <c r="O106" s="488"/>
      <c r="P106" s="488"/>
      <c r="Q106" s="488"/>
      <c r="R106" s="160"/>
      <c r="S106" s="315"/>
      <c r="T106" s="308"/>
    </row>
    <row r="107" spans="2:24" ht="6.6" customHeight="1">
      <c r="B107" s="159"/>
      <c r="C107" s="139"/>
      <c r="D107" s="139"/>
      <c r="E107" s="139"/>
      <c r="F107" s="139"/>
      <c r="G107" s="139"/>
      <c r="H107" s="139"/>
      <c r="I107" s="139"/>
      <c r="J107" s="139"/>
      <c r="K107" s="139"/>
      <c r="L107" s="139"/>
      <c r="M107" s="139"/>
      <c r="N107" s="139"/>
      <c r="O107" s="139"/>
      <c r="P107" s="139"/>
      <c r="Q107" s="139"/>
      <c r="R107" s="160"/>
      <c r="S107" s="315"/>
      <c r="T107" s="308"/>
    </row>
    <row r="108" spans="2:24" ht="14.1" customHeight="1">
      <c r="B108" s="159"/>
      <c r="C108" s="161" t="s">
        <v>56</v>
      </c>
      <c r="D108" s="139"/>
      <c r="E108" s="139"/>
      <c r="F108" s="139"/>
      <c r="G108" s="139"/>
      <c r="H108" s="139"/>
      <c r="I108" s="139"/>
      <c r="J108" s="139"/>
      <c r="K108" s="139"/>
      <c r="L108" s="139"/>
      <c r="M108" s="139"/>
      <c r="N108" s="139"/>
      <c r="O108" s="139"/>
      <c r="P108" s="139"/>
      <c r="Q108" s="139"/>
      <c r="R108" s="160"/>
      <c r="S108" s="315"/>
      <c r="T108" s="308"/>
    </row>
    <row r="109" spans="2:24" ht="14.1" customHeight="1">
      <c r="B109" s="159"/>
      <c r="C109" s="161" t="s">
        <v>57</v>
      </c>
      <c r="D109" s="139"/>
      <c r="E109" s="139"/>
      <c r="F109" s="139"/>
      <c r="G109" s="139"/>
      <c r="H109" s="139"/>
      <c r="I109" s="139"/>
      <c r="J109" s="139"/>
      <c r="K109" s="139"/>
      <c r="L109" s="139"/>
      <c r="M109" s="139"/>
      <c r="N109" s="139"/>
      <c r="O109" s="139"/>
      <c r="P109" s="139"/>
      <c r="Q109" s="139"/>
      <c r="R109" s="160"/>
      <c r="S109" s="315"/>
      <c r="T109" s="308"/>
    </row>
    <row r="110" spans="2:24" ht="6.6" customHeight="1">
      <c r="B110" s="44"/>
      <c r="C110" s="49"/>
      <c r="D110" s="50"/>
      <c r="E110" s="50"/>
      <c r="F110" s="50"/>
      <c r="G110" s="50"/>
      <c r="H110" s="50"/>
      <c r="I110" s="50"/>
      <c r="J110" s="50"/>
      <c r="K110" s="50"/>
      <c r="L110" s="50"/>
      <c r="M110" s="50"/>
      <c r="N110" s="50"/>
      <c r="O110" s="50"/>
      <c r="P110" s="50"/>
      <c r="Q110" s="50"/>
      <c r="R110" s="50"/>
      <c r="S110" s="315"/>
      <c r="T110" s="308"/>
    </row>
    <row r="111" spans="2:24" ht="14.1" customHeight="1">
      <c r="B111" s="70"/>
      <c r="C111" s="83"/>
      <c r="D111" s="84"/>
      <c r="E111" s="84"/>
      <c r="F111" s="84"/>
      <c r="G111" s="84"/>
      <c r="H111" s="84"/>
      <c r="I111" s="84"/>
      <c r="J111" s="84"/>
      <c r="K111" s="84"/>
      <c r="L111" s="84"/>
      <c r="M111" s="84"/>
      <c r="N111" s="84"/>
      <c r="O111" s="84"/>
      <c r="P111" s="84"/>
      <c r="Q111" s="84"/>
      <c r="R111" s="84"/>
      <c r="S111" s="315"/>
      <c r="T111" s="308"/>
    </row>
    <row r="112" spans="2:24" ht="6.6" customHeight="1" thickBot="1">
      <c r="B112" s="44"/>
      <c r="C112" s="49"/>
      <c r="D112" s="50"/>
      <c r="E112" s="50"/>
      <c r="F112" s="50"/>
      <c r="G112" s="50"/>
      <c r="H112" s="50"/>
      <c r="I112" s="50"/>
      <c r="J112" s="50"/>
      <c r="K112" s="50"/>
      <c r="L112" s="50"/>
      <c r="M112" s="50"/>
      <c r="N112" s="50"/>
      <c r="O112" s="50"/>
      <c r="P112" s="50"/>
      <c r="Q112" s="50"/>
      <c r="R112" s="50"/>
      <c r="S112" s="315"/>
      <c r="T112" s="308"/>
    </row>
    <row r="113" spans="2:24" ht="14.55" customHeight="1" thickBot="1">
      <c r="B113" s="44"/>
      <c r="C113" s="488" t="s">
        <v>58</v>
      </c>
      <c r="D113" s="488"/>
      <c r="E113" s="489" t="s">
        <v>21</v>
      </c>
      <c r="F113" s="490"/>
      <c r="G113" s="139"/>
      <c r="H113" s="160"/>
      <c r="I113" s="160"/>
      <c r="J113" s="160"/>
      <c r="K113" s="160"/>
      <c r="L113" s="160"/>
      <c r="M113" s="160"/>
      <c r="N113" s="160"/>
      <c r="O113" s="160"/>
      <c r="P113" s="160"/>
      <c r="Q113" s="160"/>
      <c r="R113" s="160"/>
      <c r="S113" s="315"/>
      <c r="T113" s="308"/>
    </row>
    <row r="114" spans="2:24" ht="6.6" customHeight="1">
      <c r="B114" s="44"/>
      <c r="C114" s="49"/>
      <c r="D114" s="50"/>
      <c r="E114" s="50"/>
      <c r="F114" s="50"/>
      <c r="G114" s="50"/>
      <c r="H114" s="50"/>
      <c r="I114" s="50"/>
      <c r="J114" s="50"/>
      <c r="K114" s="50"/>
      <c r="L114" s="50"/>
      <c r="M114" s="50"/>
      <c r="N114" s="50"/>
      <c r="O114" s="50"/>
      <c r="P114" s="50"/>
      <c r="Q114" s="50"/>
      <c r="R114" s="50"/>
      <c r="S114" s="315"/>
      <c r="T114" s="308"/>
    </row>
    <row r="115" spans="2:24" s="70" customFormat="1" ht="14.1" customHeight="1">
      <c r="C115" s="83"/>
      <c r="D115" s="84"/>
      <c r="E115" s="84"/>
      <c r="F115" s="84"/>
      <c r="G115" s="84"/>
      <c r="H115" s="84"/>
      <c r="I115" s="84"/>
      <c r="J115" s="84"/>
      <c r="K115" s="84"/>
      <c r="L115" s="84"/>
      <c r="M115" s="84"/>
      <c r="N115" s="84"/>
      <c r="O115" s="84"/>
      <c r="P115" s="84"/>
      <c r="Q115" s="84"/>
      <c r="R115" s="84"/>
      <c r="S115" s="315"/>
      <c r="T115" s="308"/>
      <c r="U115" s="308"/>
      <c r="V115" s="308"/>
      <c r="W115" s="308"/>
      <c r="X115" s="308"/>
    </row>
    <row r="116" spans="2:24" s="70" customFormat="1" ht="6.6" customHeight="1">
      <c r="B116" s="50"/>
      <c r="C116" s="50"/>
      <c r="D116" s="50"/>
      <c r="E116" s="50"/>
      <c r="F116" s="50"/>
      <c r="G116" s="50"/>
      <c r="H116" s="50"/>
      <c r="I116" s="50"/>
      <c r="J116" s="84"/>
      <c r="K116" s="84"/>
      <c r="L116" s="84"/>
      <c r="M116" s="84"/>
      <c r="N116" s="84"/>
      <c r="O116" s="84"/>
      <c r="P116" s="84"/>
      <c r="Q116" s="84"/>
      <c r="R116" s="84"/>
      <c r="S116" s="316"/>
      <c r="T116" s="308"/>
      <c r="U116" s="308"/>
      <c r="V116" s="308"/>
      <c r="W116" s="308"/>
      <c r="X116" s="308"/>
    </row>
    <row r="117" spans="2:24" s="70" customFormat="1" ht="14.1" customHeight="1">
      <c r="B117" s="44"/>
      <c r="C117" s="488" t="s">
        <v>59</v>
      </c>
      <c r="D117" s="488"/>
      <c r="E117" s="488"/>
      <c r="F117" s="488"/>
      <c r="G117" s="139"/>
      <c r="H117" s="139"/>
      <c r="I117" s="50"/>
      <c r="K117" s="162"/>
      <c r="L117" s="162"/>
      <c r="M117" s="162"/>
      <c r="N117" s="162"/>
      <c r="O117" s="162"/>
      <c r="P117" s="162"/>
      <c r="Q117" s="163"/>
      <c r="R117" s="162"/>
      <c r="S117" s="317"/>
      <c r="T117" s="308"/>
      <c r="U117" s="308"/>
      <c r="V117" s="308"/>
      <c r="W117" s="308"/>
      <c r="X117" s="308"/>
    </row>
    <row r="118" spans="2:24" s="70" customFormat="1" ht="7.05" customHeight="1" thickBot="1">
      <c r="B118" s="44"/>
      <c r="C118" s="139"/>
      <c r="D118" s="139"/>
      <c r="E118" s="139"/>
      <c r="F118" s="139"/>
      <c r="G118" s="139"/>
      <c r="H118" s="139"/>
      <c r="I118" s="50"/>
      <c r="J118" s="162"/>
      <c r="K118" s="162"/>
      <c r="L118" s="162"/>
      <c r="M118" s="162"/>
      <c r="N118" s="162"/>
      <c r="O118" s="162"/>
      <c r="P118" s="162"/>
      <c r="Q118" s="163"/>
      <c r="R118" s="162"/>
      <c r="S118" s="317"/>
      <c r="T118" s="308"/>
      <c r="U118" s="308"/>
      <c r="V118" s="308"/>
      <c r="W118" s="308"/>
      <c r="X118" s="308"/>
    </row>
    <row r="119" spans="2:24" s="70" customFormat="1" ht="14.1" customHeight="1" thickBot="1">
      <c r="B119" s="44"/>
      <c r="C119" s="507"/>
      <c r="D119" s="508"/>
      <c r="E119" s="508"/>
      <c r="F119" s="508"/>
      <c r="G119" s="508"/>
      <c r="H119" s="509"/>
      <c r="I119" s="50"/>
      <c r="J119" s="162"/>
      <c r="K119" s="162"/>
      <c r="L119" s="162"/>
      <c r="M119" s="162"/>
      <c r="N119" s="162"/>
      <c r="O119" s="162"/>
      <c r="P119" s="162"/>
      <c r="Q119" s="163"/>
      <c r="R119" s="162"/>
      <c r="S119" s="317"/>
      <c r="T119" s="308"/>
      <c r="U119" s="308"/>
      <c r="V119" s="308"/>
      <c r="W119" s="308"/>
      <c r="X119" s="308"/>
    </row>
    <row r="120" spans="2:24" s="70" customFormat="1" ht="7.05" customHeight="1">
      <c r="B120" s="44"/>
      <c r="C120" s="139"/>
      <c r="D120" s="139"/>
      <c r="E120" s="139"/>
      <c r="F120" s="139"/>
      <c r="G120" s="139"/>
      <c r="H120" s="139"/>
      <c r="I120" s="50"/>
      <c r="J120" s="506" t="s">
        <v>60</v>
      </c>
      <c r="K120" s="506"/>
      <c r="L120" s="506"/>
      <c r="M120" s="506"/>
      <c r="N120" s="506"/>
      <c r="O120" s="506"/>
      <c r="P120" s="506"/>
      <c r="Q120" s="506"/>
      <c r="R120" s="506"/>
      <c r="S120" s="317"/>
      <c r="T120" s="308"/>
      <c r="U120" s="308"/>
      <c r="V120" s="308"/>
      <c r="W120" s="308"/>
      <c r="X120" s="308"/>
    </row>
    <row r="121" spans="2:24" s="70" customFormat="1" ht="14.55" customHeight="1">
      <c r="B121" s="44"/>
      <c r="C121" s="488" t="s">
        <v>61</v>
      </c>
      <c r="D121" s="488"/>
      <c r="E121" s="488"/>
      <c r="F121" s="488"/>
      <c r="G121" s="139"/>
      <c r="H121" s="139"/>
      <c r="I121" s="50"/>
      <c r="J121" s="506"/>
      <c r="K121" s="506"/>
      <c r="L121" s="506"/>
      <c r="M121" s="506"/>
      <c r="N121" s="506"/>
      <c r="O121" s="506"/>
      <c r="P121" s="506"/>
      <c r="Q121" s="506"/>
      <c r="R121" s="506"/>
      <c r="S121" s="317"/>
      <c r="T121" s="308"/>
      <c r="U121" s="308"/>
      <c r="V121" s="308"/>
      <c r="W121" s="308"/>
      <c r="X121" s="308"/>
    </row>
    <row r="122" spans="2:24" s="70" customFormat="1" ht="7.05" customHeight="1" thickBot="1">
      <c r="B122" s="44"/>
      <c r="C122" s="139"/>
      <c r="D122" s="139"/>
      <c r="E122" s="139"/>
      <c r="F122" s="139"/>
      <c r="G122" s="139"/>
      <c r="H122" s="139"/>
      <c r="I122" s="50"/>
      <c r="J122" s="506"/>
      <c r="K122" s="506"/>
      <c r="L122" s="506"/>
      <c r="M122" s="506"/>
      <c r="N122" s="506"/>
      <c r="O122" s="506"/>
      <c r="P122" s="506"/>
      <c r="Q122" s="506"/>
      <c r="R122" s="506"/>
      <c r="S122" s="317"/>
      <c r="T122" s="308"/>
      <c r="U122" s="308"/>
      <c r="V122" s="308"/>
      <c r="W122" s="308"/>
      <c r="X122" s="308"/>
    </row>
    <row r="123" spans="2:24" s="70" customFormat="1" ht="14.1" customHeight="1" thickBot="1">
      <c r="B123" s="44"/>
      <c r="C123" s="507"/>
      <c r="D123" s="508"/>
      <c r="E123" s="508"/>
      <c r="F123" s="508"/>
      <c r="G123" s="508"/>
      <c r="H123" s="509"/>
      <c r="I123" s="50"/>
      <c r="J123" s="506"/>
      <c r="K123" s="506"/>
      <c r="L123" s="506"/>
      <c r="M123" s="506"/>
      <c r="N123" s="506"/>
      <c r="O123" s="506"/>
      <c r="P123" s="506"/>
      <c r="Q123" s="506"/>
      <c r="R123" s="506"/>
      <c r="S123" s="317"/>
      <c r="T123" s="308"/>
      <c r="U123" s="308"/>
      <c r="V123" s="308"/>
      <c r="W123" s="308"/>
      <c r="X123" s="308"/>
    </row>
    <row r="124" spans="2:24" s="70" customFormat="1" ht="7.05" customHeight="1">
      <c r="B124" s="44"/>
      <c r="C124" s="139"/>
      <c r="D124" s="139"/>
      <c r="E124" s="139"/>
      <c r="F124" s="139"/>
      <c r="G124" s="139"/>
      <c r="H124" s="139"/>
      <c r="I124" s="50"/>
      <c r="J124" s="506"/>
      <c r="K124" s="506"/>
      <c r="L124" s="506"/>
      <c r="M124" s="506"/>
      <c r="N124" s="506"/>
      <c r="O124" s="506"/>
      <c r="P124" s="506"/>
      <c r="Q124" s="506"/>
      <c r="R124" s="506"/>
      <c r="S124" s="317"/>
      <c r="T124" s="308"/>
      <c r="U124" s="308"/>
      <c r="V124" s="308"/>
      <c r="W124" s="308"/>
      <c r="X124" s="308"/>
    </row>
    <row r="125" spans="2:24" s="70" customFormat="1" ht="14.55" customHeight="1">
      <c r="B125" s="44"/>
      <c r="C125" s="488" t="s">
        <v>62</v>
      </c>
      <c r="D125" s="488"/>
      <c r="E125" s="488"/>
      <c r="F125" s="488"/>
      <c r="G125" s="139"/>
      <c r="H125" s="139"/>
      <c r="I125" s="50"/>
      <c r="J125" s="506"/>
      <c r="K125" s="506"/>
      <c r="L125" s="506"/>
      <c r="M125" s="506"/>
      <c r="N125" s="506"/>
      <c r="O125" s="506"/>
      <c r="P125" s="506"/>
      <c r="Q125" s="506"/>
      <c r="R125" s="506"/>
      <c r="S125" s="317"/>
      <c r="T125" s="308"/>
      <c r="U125" s="308"/>
      <c r="V125" s="308"/>
      <c r="W125" s="308"/>
      <c r="X125" s="308"/>
    </row>
    <row r="126" spans="2:24" s="70" customFormat="1" ht="6.6" customHeight="1" thickBot="1">
      <c r="B126" s="44"/>
      <c r="C126" s="139"/>
      <c r="D126" s="139"/>
      <c r="E126" s="139"/>
      <c r="F126" s="139"/>
      <c r="G126" s="139"/>
      <c r="H126" s="139"/>
      <c r="I126" s="50"/>
      <c r="J126" s="506"/>
      <c r="K126" s="506"/>
      <c r="L126" s="506"/>
      <c r="M126" s="506"/>
      <c r="N126" s="506"/>
      <c r="O126" s="506"/>
      <c r="P126" s="506"/>
      <c r="Q126" s="506"/>
      <c r="R126" s="506"/>
      <c r="S126" s="317"/>
      <c r="T126" s="308"/>
      <c r="U126" s="308"/>
      <c r="V126" s="308"/>
      <c r="W126" s="308"/>
      <c r="X126" s="308"/>
    </row>
    <row r="127" spans="2:24" s="70" customFormat="1" ht="14.1" customHeight="1" thickBot="1">
      <c r="B127" s="44"/>
      <c r="C127" s="507"/>
      <c r="D127" s="508"/>
      <c r="E127" s="508"/>
      <c r="F127" s="508"/>
      <c r="G127" s="508"/>
      <c r="H127" s="509"/>
      <c r="I127" s="50"/>
      <c r="J127" s="506"/>
      <c r="K127" s="506"/>
      <c r="L127" s="506"/>
      <c r="M127" s="506"/>
      <c r="N127" s="506"/>
      <c r="O127" s="506"/>
      <c r="P127" s="506"/>
      <c r="Q127" s="506"/>
      <c r="R127" s="506"/>
      <c r="S127" s="317"/>
      <c r="T127" s="308"/>
      <c r="U127" s="308"/>
      <c r="V127" s="308"/>
      <c r="W127" s="308"/>
      <c r="X127" s="308"/>
    </row>
    <row r="128" spans="2:24" s="70" customFormat="1" ht="6.6" customHeight="1">
      <c r="B128" s="50"/>
      <c r="C128" s="50"/>
      <c r="D128" s="50"/>
      <c r="E128" s="50"/>
      <c r="F128" s="50"/>
      <c r="G128" s="50"/>
      <c r="H128" s="50"/>
      <c r="I128" s="50"/>
      <c r="J128" s="506"/>
      <c r="K128" s="506"/>
      <c r="L128" s="506"/>
      <c r="M128" s="506"/>
      <c r="N128" s="506"/>
      <c r="O128" s="506"/>
      <c r="P128" s="506"/>
      <c r="Q128" s="506"/>
      <c r="R128" s="506"/>
      <c r="S128" s="317"/>
      <c r="T128" s="308"/>
      <c r="U128" s="308"/>
      <c r="V128" s="308"/>
      <c r="W128" s="308"/>
      <c r="X128" s="308"/>
    </row>
    <row r="129" spans="2:24" s="70" customFormat="1">
      <c r="B129" s="44"/>
      <c r="C129" s="488" t="s">
        <v>63</v>
      </c>
      <c r="D129" s="488"/>
      <c r="E129" s="488"/>
      <c r="F129" s="488"/>
      <c r="G129" s="139"/>
      <c r="H129" s="139"/>
      <c r="I129" s="50"/>
      <c r="J129" s="506"/>
      <c r="K129" s="506"/>
      <c r="L129" s="506"/>
      <c r="M129" s="506"/>
      <c r="N129" s="506"/>
      <c r="O129" s="506"/>
      <c r="P129" s="506"/>
      <c r="Q129" s="506"/>
      <c r="R129" s="506"/>
      <c r="S129" s="317"/>
      <c r="T129" s="308"/>
      <c r="U129" s="308"/>
      <c r="V129" s="308"/>
      <c r="W129" s="308"/>
      <c r="X129" s="308"/>
    </row>
    <row r="130" spans="2:24" s="70" customFormat="1" ht="7.05" customHeight="1" thickBot="1">
      <c r="B130" s="44"/>
      <c r="C130" s="139"/>
      <c r="D130" s="139"/>
      <c r="E130" s="139"/>
      <c r="F130" s="139"/>
      <c r="G130" s="139"/>
      <c r="H130" s="139"/>
      <c r="I130" s="50"/>
      <c r="J130" s="162"/>
      <c r="K130" s="162"/>
      <c r="L130" s="162"/>
      <c r="M130" s="162"/>
      <c r="N130" s="162"/>
      <c r="O130" s="162"/>
      <c r="P130" s="162"/>
      <c r="Q130" s="163"/>
      <c r="R130" s="162"/>
      <c r="S130" s="317"/>
      <c r="T130" s="308"/>
      <c r="U130" s="308"/>
      <c r="V130" s="308"/>
      <c r="W130" s="308"/>
      <c r="X130" s="308"/>
    </row>
    <row r="131" spans="2:24" s="70" customFormat="1" ht="14.1" customHeight="1" thickBot="1">
      <c r="B131" s="44"/>
      <c r="C131" s="489"/>
      <c r="D131" s="511"/>
      <c r="E131" s="511"/>
      <c r="F131" s="511"/>
      <c r="G131" s="511"/>
      <c r="H131" s="490"/>
      <c r="I131" s="50"/>
      <c r="J131" s="162"/>
      <c r="K131" s="162"/>
      <c r="L131" s="162"/>
      <c r="M131" s="162"/>
      <c r="N131" s="162"/>
      <c r="O131" s="162"/>
      <c r="P131" s="162"/>
      <c r="Q131" s="163"/>
      <c r="R131" s="162"/>
      <c r="S131" s="317"/>
      <c r="T131" s="308"/>
      <c r="U131" s="308"/>
      <c r="V131" s="308"/>
      <c r="W131" s="308"/>
      <c r="X131" s="308"/>
    </row>
    <row r="132" spans="2:24" s="70" customFormat="1" ht="14.1" customHeight="1">
      <c r="B132" s="44"/>
      <c r="C132" s="510" t="s">
        <v>36</v>
      </c>
      <c r="D132" s="510"/>
      <c r="E132" s="510"/>
      <c r="F132" s="510"/>
      <c r="G132" s="510"/>
      <c r="H132" s="510"/>
      <c r="I132" s="50"/>
      <c r="J132" s="162"/>
      <c r="K132" s="162"/>
      <c r="L132" s="162"/>
      <c r="M132" s="162"/>
      <c r="N132" s="162"/>
      <c r="O132" s="162"/>
      <c r="P132" s="162"/>
      <c r="Q132" s="163"/>
      <c r="R132" s="162"/>
      <c r="S132" s="317"/>
      <c r="T132" s="308"/>
      <c r="U132" s="308"/>
      <c r="V132" s="308"/>
      <c r="W132" s="308"/>
      <c r="X132" s="308"/>
    </row>
    <row r="133" spans="2:24" s="70" customFormat="1" ht="6.6" customHeight="1">
      <c r="B133" s="44"/>
      <c r="C133" s="49"/>
      <c r="D133" s="164"/>
      <c r="E133" s="164"/>
      <c r="F133" s="50"/>
      <c r="G133" s="50"/>
      <c r="H133" s="50"/>
      <c r="I133" s="50"/>
      <c r="J133" s="162"/>
      <c r="K133" s="162"/>
      <c r="L133" s="162"/>
      <c r="M133" s="162"/>
      <c r="N133" s="162"/>
      <c r="O133" s="162"/>
      <c r="P133" s="162"/>
      <c r="Q133" s="163"/>
      <c r="R133" s="162"/>
      <c r="S133" s="317"/>
      <c r="T133" s="308"/>
      <c r="U133" s="308"/>
      <c r="V133" s="308"/>
      <c r="W133" s="308"/>
      <c r="X133" s="308"/>
    </row>
    <row r="134" spans="2:24" s="70" customFormat="1" ht="7.05" customHeight="1">
      <c r="C134" s="97"/>
      <c r="D134" s="84"/>
      <c r="E134" s="84"/>
      <c r="F134" s="84"/>
      <c r="G134" s="84"/>
      <c r="H134" s="84"/>
      <c r="I134" s="84"/>
      <c r="J134" s="84"/>
      <c r="K134" s="84"/>
      <c r="L134" s="84"/>
      <c r="M134" s="84"/>
      <c r="N134" s="84"/>
      <c r="O134" s="84"/>
      <c r="P134" s="84"/>
      <c r="Q134" s="84"/>
      <c r="S134" s="308"/>
      <c r="T134" s="308"/>
      <c r="U134" s="308"/>
      <c r="V134" s="308"/>
      <c r="W134" s="308"/>
      <c r="X134" s="308"/>
    </row>
    <row r="135" spans="2:24" s="70" customFormat="1" ht="14.55" customHeight="1">
      <c r="C135" s="165" t="s">
        <v>64</v>
      </c>
      <c r="D135" s="166"/>
      <c r="E135" s="166"/>
      <c r="F135" s="166"/>
      <c r="G135" s="166"/>
      <c r="H135" s="166"/>
      <c r="I135" s="166"/>
      <c r="J135" s="166"/>
      <c r="K135" s="84"/>
      <c r="L135" s="84"/>
      <c r="M135" s="84"/>
      <c r="N135" s="84"/>
      <c r="O135" s="84"/>
      <c r="P135" s="84"/>
      <c r="Q135" s="84"/>
      <c r="S135" s="308"/>
      <c r="T135" s="308"/>
      <c r="U135" s="308"/>
      <c r="V135" s="308"/>
      <c r="W135" s="308"/>
      <c r="X135" s="308"/>
    </row>
    <row r="136" spans="2:24" s="70" customFormat="1" ht="14.55" customHeight="1">
      <c r="C136" s="167" t="s">
        <v>65</v>
      </c>
      <c r="E136" s="168">
        <f>COUNTBLANK(F11)+COUNTBLANK(F13)+COUNTBLANK(F15)+COUNTBLANK(F17)+COUNTBLANK(F19)+COUNTBLANK(F21)+COUNTBLANK(F23)+COUNTBLANK(F25)+COUNTBLANK(F29)+COUNTBLANK(F33)+COUNTBLANK(F35)+COUNTBLANK(F37)+COUNTBLANK(F39)+COUNTBLANK(F41)+COUNTBLANK(F43)+COUNTBLANK(F49)+COUNTBLANK(F51)+COUNTBLANK(F53)+COUNTBLANK(F55)+COUNTBLANK(F57)+COUNTBLANK(F59)+COUNTBLANK(F61)+COUNTBLANK(F65)+COUNTBLANK(F72)+COUNTBLANK(K72)+COUNTBLANK(E113)+COUNTBLANK(C119)+COUNTBLANK(C123)+COUNTBLANK(C127)+COUNTBLANK(C131)</f>
        <v>28</v>
      </c>
      <c r="F136" s="165" t="str">
        <f>IF(E136=0,"Votre formulaire est adéquatement complété","Un ou plusieurs champs obligatoires ne sont pas complétés")</f>
        <v>Un ou plusieurs champs obligatoires ne sont pas complétés</v>
      </c>
      <c r="G136" s="165"/>
      <c r="H136" s="165"/>
      <c r="I136" s="165"/>
      <c r="J136" s="165"/>
      <c r="K136" s="165"/>
      <c r="L136" s="84"/>
      <c r="M136" s="84"/>
      <c r="N136" s="84"/>
      <c r="O136" s="84"/>
      <c r="P136" s="84"/>
      <c r="Q136" s="84"/>
      <c r="S136" s="308"/>
      <c r="T136" s="308"/>
      <c r="U136" s="308"/>
      <c r="V136" s="308"/>
      <c r="W136" s="308"/>
      <c r="X136" s="308"/>
    </row>
    <row r="137" spans="2:24" s="70" customFormat="1" ht="14.55" customHeight="1">
      <c r="C137" s="169"/>
      <c r="G137" s="165"/>
      <c r="H137" s="165"/>
      <c r="I137" s="165"/>
      <c r="J137" s="165"/>
      <c r="K137" s="165"/>
      <c r="L137" s="84"/>
      <c r="M137" s="84"/>
      <c r="N137" s="84"/>
      <c r="O137" s="84"/>
      <c r="P137" s="84"/>
      <c r="Q137" s="84"/>
      <c r="S137" s="308"/>
      <c r="T137" s="308"/>
      <c r="U137" s="308"/>
      <c r="V137" s="308"/>
      <c r="W137" s="308"/>
      <c r="X137" s="308"/>
    </row>
    <row r="138" spans="2:24" s="53" customFormat="1" ht="20.25" customHeight="1">
      <c r="C138" s="512" t="s">
        <v>66</v>
      </c>
      <c r="D138" s="512"/>
      <c r="E138" s="512"/>
      <c r="F138" s="512"/>
      <c r="G138" s="512"/>
      <c r="H138" s="512"/>
      <c r="I138" s="512"/>
      <c r="J138" s="512"/>
      <c r="K138" s="512"/>
      <c r="L138" s="512"/>
      <c r="M138" s="512"/>
      <c r="N138" s="512"/>
      <c r="O138" s="512"/>
      <c r="P138" s="512"/>
      <c r="Q138" s="512"/>
      <c r="R138" s="512"/>
      <c r="S138" s="318"/>
      <c r="T138" s="318"/>
      <c r="U138" s="318"/>
      <c r="V138" s="318"/>
      <c r="W138" s="318"/>
      <c r="X138" s="318"/>
    </row>
    <row r="139" spans="2:24" s="67" customFormat="1">
      <c r="C139" s="513" t="s">
        <v>67</v>
      </c>
      <c r="D139" s="513"/>
      <c r="E139" s="513"/>
      <c r="F139" s="513"/>
      <c r="G139" s="513"/>
      <c r="H139" s="513"/>
      <c r="I139" s="513"/>
      <c r="J139" s="513"/>
      <c r="K139" s="513"/>
      <c r="L139" s="513"/>
      <c r="M139" s="513"/>
      <c r="N139" s="513"/>
      <c r="O139" s="513"/>
      <c r="P139" s="137"/>
      <c r="Q139" s="137"/>
      <c r="S139" s="319"/>
      <c r="T139" s="319"/>
      <c r="U139" s="319"/>
      <c r="V139" s="319"/>
      <c r="W139" s="319"/>
      <c r="X139" s="319"/>
    </row>
    <row r="140" spans="2:24" s="67" customFormat="1">
      <c r="C140" s="68"/>
      <c r="D140" s="68"/>
      <c r="E140" s="68"/>
      <c r="F140" s="68"/>
      <c r="G140" s="68"/>
      <c r="H140" s="68"/>
      <c r="I140" s="68"/>
      <c r="J140" s="68"/>
      <c r="K140" s="68"/>
      <c r="L140" s="69"/>
      <c r="M140" s="69"/>
      <c r="S140" s="319"/>
      <c r="T140" s="319"/>
      <c r="U140" s="319"/>
      <c r="V140" s="319"/>
      <c r="W140" s="319"/>
      <c r="X140" s="319"/>
    </row>
    <row r="141" spans="2:24" ht="33.6" customHeight="1">
      <c r="C141" s="505" t="s">
        <v>68</v>
      </c>
      <c r="D141" s="505"/>
      <c r="E141" s="505"/>
      <c r="F141" s="505"/>
      <c r="G141" s="505"/>
      <c r="H141" s="505"/>
      <c r="I141" s="505"/>
      <c r="J141" s="505"/>
      <c r="K141" s="505"/>
      <c r="L141" s="505"/>
      <c r="M141" s="505"/>
      <c r="N141" s="505"/>
      <c r="O141" s="505"/>
      <c r="P141" s="135"/>
      <c r="Q141" s="135"/>
    </row>
    <row r="142" spans="2:24">
      <c r="D142" s="65"/>
      <c r="E142" s="65"/>
      <c r="F142" s="65"/>
      <c r="G142" s="65"/>
      <c r="H142" s="65"/>
      <c r="I142" s="65"/>
      <c r="J142" s="65"/>
      <c r="K142" s="65"/>
      <c r="L142" s="65"/>
      <c r="M142" s="65"/>
      <c r="N142" s="65"/>
      <c r="O142" s="65"/>
      <c r="P142" s="65"/>
      <c r="Q142" s="65"/>
    </row>
  </sheetData>
  <sheetProtection algorithmName="SHA-512" hashValue="SW7QzidrgYY37R+D6xCdy/YYaB25Vri7PBDVQJxkQQBdTDTXtfrwdxWuMjbdOdqtzk2GP0J4FpCO+2GI0kt1iw==" saltValue="tAySgno+Vw+NvuP639fHuw==" spinCount="100000" sheet="1" selectLockedCells="1"/>
  <mergeCells count="70">
    <mergeCell ref="K90:M90"/>
    <mergeCell ref="F13:N13"/>
    <mergeCell ref="F15:N15"/>
    <mergeCell ref="C98:P98"/>
    <mergeCell ref="G101:L101"/>
    <mergeCell ref="F72:I72"/>
    <mergeCell ref="G102:L102"/>
    <mergeCell ref="F17:N17"/>
    <mergeCell ref="F63:N63"/>
    <mergeCell ref="F35:N35"/>
    <mergeCell ref="F37:N37"/>
    <mergeCell ref="F39:N39"/>
    <mergeCell ref="F41:N41"/>
    <mergeCell ref="F43:N43"/>
    <mergeCell ref="F29:N29"/>
    <mergeCell ref="F33:N33"/>
    <mergeCell ref="F19:N19"/>
    <mergeCell ref="F21:N21"/>
    <mergeCell ref="F73:I73"/>
    <mergeCell ref="F79:H79"/>
    <mergeCell ref="F81:H81"/>
    <mergeCell ref="F83:H83"/>
    <mergeCell ref="C117:F117"/>
    <mergeCell ref="C119:H119"/>
    <mergeCell ref="C6:I6"/>
    <mergeCell ref="C7:O7"/>
    <mergeCell ref="C101:F101"/>
    <mergeCell ref="M102:P102"/>
    <mergeCell ref="M101:P101"/>
    <mergeCell ref="K73:M73"/>
    <mergeCell ref="F49:N49"/>
    <mergeCell ref="F51:N51"/>
    <mergeCell ref="C88:Q88"/>
    <mergeCell ref="C96:Q96"/>
    <mergeCell ref="C93:Q93"/>
    <mergeCell ref="C89:Q89"/>
    <mergeCell ref="C102:F102"/>
    <mergeCell ref="F11:N11"/>
    <mergeCell ref="C104:F104"/>
    <mergeCell ref="M103:P103"/>
    <mergeCell ref="M104:P104"/>
    <mergeCell ref="G103:L103"/>
    <mergeCell ref="G104:L104"/>
    <mergeCell ref="C141:O141"/>
    <mergeCell ref="J120:R129"/>
    <mergeCell ref="C121:F121"/>
    <mergeCell ref="C123:H123"/>
    <mergeCell ref="C125:F125"/>
    <mergeCell ref="C127:H127"/>
    <mergeCell ref="C129:F129"/>
    <mergeCell ref="C132:H132"/>
    <mergeCell ref="C131:H131"/>
    <mergeCell ref="C138:R138"/>
    <mergeCell ref="C139:O139"/>
    <mergeCell ref="C106:Q106"/>
    <mergeCell ref="C113:D113"/>
    <mergeCell ref="E113:F113"/>
    <mergeCell ref="C103:F103"/>
    <mergeCell ref="F23:N23"/>
    <mergeCell ref="F25:N25"/>
    <mergeCell ref="K72:M72"/>
    <mergeCell ref="F27:N27"/>
    <mergeCell ref="J83:N83"/>
    <mergeCell ref="F53:N53"/>
    <mergeCell ref="F55:N55"/>
    <mergeCell ref="F57:N57"/>
    <mergeCell ref="F59:N59"/>
    <mergeCell ref="F61:N61"/>
    <mergeCell ref="F65:N65"/>
    <mergeCell ref="F77:H77"/>
  </mergeCells>
  <conditionalFormatting sqref="E136">
    <cfRule type="cellIs" dxfId="29" priority="1" operator="greaterThan">
      <formula>0</formula>
    </cfRule>
    <cfRule type="cellIs" dxfId="28" priority="2" operator="equal">
      <formula>0</formula>
    </cfRule>
  </conditionalFormatting>
  <hyperlinks>
    <hyperlink ref="C138:O138" r:id="rId1" display="Faire parvenir ce formulaire en format Excel à : efficaciteenergetique@energir.com" xr:uid="{6A95B79C-FD3B-4D55-842E-8FC98D643000}"/>
  </hyperlinks>
  <pageMargins left="0.70866141732283472" right="0.70866141732283472" top="0.74803149606299213" bottom="0.74803149606299213" header="0.31496062992125984" footer="0.31496062992125984"/>
  <pageSetup scale="72" fitToHeight="0" orientation="portrait" r:id="rId2"/>
  <headerFooter>
    <oddFooter>&amp;LImpression le &amp;D&amp;C&amp;P de &amp;N&amp;R&amp;A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174081" r:id="rId5" name="Group Box 1">
              <controlPr defaultSize="0" autoFill="0" autoPict="0">
                <anchor moveWithCells="1">
                  <from>
                    <xdr:col>4</xdr:col>
                    <xdr:colOff>571500</xdr:colOff>
                    <xdr:row>27</xdr:row>
                    <xdr:rowOff>0</xdr:rowOff>
                  </from>
                  <to>
                    <xdr:col>14</xdr:col>
                    <xdr:colOff>525780</xdr:colOff>
                    <xdr:row>29</xdr:row>
                    <xdr:rowOff>30480</xdr:rowOff>
                  </to>
                </anchor>
              </controlPr>
            </control>
          </mc:Choice>
        </mc:AlternateContent>
        <mc:AlternateContent xmlns:mc="http://schemas.openxmlformats.org/markup-compatibility/2006">
          <mc:Choice Requires="x14">
            <control shapeId="174082" r:id="rId6" name="Group Box 2">
              <controlPr defaultSize="0" autoFill="0" autoPict="0">
                <anchor moveWithCells="1">
                  <from>
                    <xdr:col>2</xdr:col>
                    <xdr:colOff>30480</xdr:colOff>
                    <xdr:row>29</xdr:row>
                    <xdr:rowOff>76200</xdr:rowOff>
                  </from>
                  <to>
                    <xdr:col>11</xdr:col>
                    <xdr:colOff>106680</xdr:colOff>
                    <xdr:row>32</xdr:row>
                    <xdr:rowOff>0</xdr:rowOff>
                  </to>
                </anchor>
              </controlPr>
            </control>
          </mc:Choice>
        </mc:AlternateContent>
        <mc:AlternateContent xmlns:mc="http://schemas.openxmlformats.org/markup-compatibility/2006">
          <mc:Choice Requires="x14">
            <control shapeId="174084" r:id="rId7" name="Group Box 4">
              <controlPr defaultSize="0" autoFill="0" autoPict="0">
                <anchor moveWithCells="1">
                  <from>
                    <xdr:col>4</xdr:col>
                    <xdr:colOff>571500</xdr:colOff>
                    <xdr:row>43</xdr:row>
                    <xdr:rowOff>0</xdr:rowOff>
                  </from>
                  <to>
                    <xdr:col>14</xdr:col>
                    <xdr:colOff>525780</xdr:colOff>
                    <xdr:row>45</xdr:row>
                    <xdr:rowOff>68580</xdr:rowOff>
                  </to>
                </anchor>
              </controlPr>
            </control>
          </mc:Choice>
        </mc:AlternateContent>
        <mc:AlternateContent xmlns:mc="http://schemas.openxmlformats.org/markup-compatibility/2006">
          <mc:Choice Requires="x14">
            <control shapeId="174085" r:id="rId8" name="Group Box 5">
              <controlPr defaultSize="0" autoFill="0" autoPict="0">
                <anchor moveWithCells="1">
                  <from>
                    <xdr:col>2</xdr:col>
                    <xdr:colOff>30480</xdr:colOff>
                    <xdr:row>43</xdr:row>
                    <xdr:rowOff>0</xdr:rowOff>
                  </from>
                  <to>
                    <xdr:col>11</xdr:col>
                    <xdr:colOff>106680</xdr:colOff>
                    <xdr:row>45</xdr:row>
                    <xdr:rowOff>53340</xdr:rowOff>
                  </to>
                </anchor>
              </controlPr>
            </control>
          </mc:Choice>
        </mc:AlternateContent>
        <mc:AlternateContent xmlns:mc="http://schemas.openxmlformats.org/markup-compatibility/2006">
          <mc:Choice Requires="x14">
            <control shapeId="174086" r:id="rId9" name="Group Box 6">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087" r:id="rId10" name="Group Box 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088" r:id="rId11" name="Group Box 8">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089" r:id="rId12" name="Group Box 9">
              <controlPr defaultSize="0" autoFill="0" autoPict="0">
                <anchor moveWithCells="1">
                  <from>
                    <xdr:col>2</xdr:col>
                    <xdr:colOff>30480</xdr:colOff>
                    <xdr:row>53</xdr:row>
                    <xdr:rowOff>0</xdr:rowOff>
                  </from>
                  <to>
                    <xdr:col>11</xdr:col>
                    <xdr:colOff>106680</xdr:colOff>
                    <xdr:row>55</xdr:row>
                    <xdr:rowOff>15240</xdr:rowOff>
                  </to>
                </anchor>
              </controlPr>
            </control>
          </mc:Choice>
        </mc:AlternateContent>
        <mc:AlternateContent xmlns:mc="http://schemas.openxmlformats.org/markup-compatibility/2006">
          <mc:Choice Requires="x14">
            <control shapeId="174090" r:id="rId13" name="Group Box 10">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091" r:id="rId14" name="Group Box 11">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092" r:id="rId15" name="Group Box 12">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093" r:id="rId16" name="Group Box 13">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094" r:id="rId17" name="Group Box 14">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095" r:id="rId18" name="Group Box 15">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096" r:id="rId19" name="Group Box 16">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097" r:id="rId20" name="Group Box 1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098" r:id="rId21" name="Group Box 18">
              <controlPr defaultSize="0" autoFill="0" autoPict="0">
                <anchor moveWithCells="1">
                  <from>
                    <xdr:col>4</xdr:col>
                    <xdr:colOff>571500</xdr:colOff>
                    <xdr:row>38</xdr:row>
                    <xdr:rowOff>0</xdr:rowOff>
                  </from>
                  <to>
                    <xdr:col>14</xdr:col>
                    <xdr:colOff>525780</xdr:colOff>
                    <xdr:row>40</xdr:row>
                    <xdr:rowOff>30480</xdr:rowOff>
                  </to>
                </anchor>
              </controlPr>
            </control>
          </mc:Choice>
        </mc:AlternateContent>
        <mc:AlternateContent xmlns:mc="http://schemas.openxmlformats.org/markup-compatibility/2006">
          <mc:Choice Requires="x14">
            <control shapeId="174099" r:id="rId22" name="Group Box 19">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100" r:id="rId23" name="Group Box 20">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101" r:id="rId24" name="Group Box 21">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102" r:id="rId25" name="Group Box 22">
              <controlPr defaultSize="0" autoFill="0" autoPict="0">
                <anchor moveWithCells="1">
                  <from>
                    <xdr:col>4</xdr:col>
                    <xdr:colOff>571500</xdr:colOff>
                    <xdr:row>53</xdr:row>
                    <xdr:rowOff>0</xdr:rowOff>
                  </from>
                  <to>
                    <xdr:col>14</xdr:col>
                    <xdr:colOff>525780</xdr:colOff>
                    <xdr:row>55</xdr:row>
                    <xdr:rowOff>30480</xdr:rowOff>
                  </to>
                </anchor>
              </controlPr>
            </control>
          </mc:Choice>
        </mc:AlternateContent>
        <mc:AlternateContent xmlns:mc="http://schemas.openxmlformats.org/markup-compatibility/2006">
          <mc:Choice Requires="x14">
            <control shapeId="174103" r:id="rId26" name="Group Box 23">
              <controlPr defaultSize="0" autoFill="0" autoPict="0">
                <anchor moveWithCells="1">
                  <from>
                    <xdr:col>2</xdr:col>
                    <xdr:colOff>30480</xdr:colOff>
                    <xdr:row>53</xdr:row>
                    <xdr:rowOff>0</xdr:rowOff>
                  </from>
                  <to>
                    <xdr:col>11</xdr:col>
                    <xdr:colOff>106680</xdr:colOff>
                    <xdr:row>55</xdr:row>
                    <xdr:rowOff>0</xdr:rowOff>
                  </to>
                </anchor>
              </controlPr>
            </control>
          </mc:Choice>
        </mc:AlternateContent>
        <mc:AlternateContent xmlns:mc="http://schemas.openxmlformats.org/markup-compatibility/2006">
          <mc:Choice Requires="x14">
            <control shapeId="174104" r:id="rId27" name="Group Box 24">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05" r:id="rId28" name="Group Box 2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06" r:id="rId29" name="Group Box 26">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07" r:id="rId30" name="Group Box 2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08" r:id="rId31" name="Group Box 28">
              <controlPr defaultSize="0" autoFill="0" autoPict="0">
                <anchor moveWithCells="1">
                  <from>
                    <xdr:col>4</xdr:col>
                    <xdr:colOff>571500</xdr:colOff>
                    <xdr:row>60</xdr:row>
                    <xdr:rowOff>0</xdr:rowOff>
                  </from>
                  <to>
                    <xdr:col>14</xdr:col>
                    <xdr:colOff>525780</xdr:colOff>
                    <xdr:row>62</xdr:row>
                    <xdr:rowOff>53340</xdr:rowOff>
                  </to>
                </anchor>
              </controlPr>
            </control>
          </mc:Choice>
        </mc:AlternateContent>
        <mc:AlternateContent xmlns:mc="http://schemas.openxmlformats.org/markup-compatibility/2006">
          <mc:Choice Requires="x14">
            <control shapeId="174109" r:id="rId32" name="Group Box 29">
              <controlPr defaultSize="0" autoFill="0" autoPict="0">
                <anchor moveWithCells="1">
                  <from>
                    <xdr:col>2</xdr:col>
                    <xdr:colOff>30480</xdr:colOff>
                    <xdr:row>60</xdr:row>
                    <xdr:rowOff>0</xdr:rowOff>
                  </from>
                  <to>
                    <xdr:col>11</xdr:col>
                    <xdr:colOff>106680</xdr:colOff>
                    <xdr:row>62</xdr:row>
                    <xdr:rowOff>30480</xdr:rowOff>
                  </to>
                </anchor>
              </controlPr>
            </control>
          </mc:Choice>
        </mc:AlternateContent>
        <mc:AlternateContent xmlns:mc="http://schemas.openxmlformats.org/markup-compatibility/2006">
          <mc:Choice Requires="x14">
            <control shapeId="174110" r:id="rId33" name="Group Box 30">
              <controlPr defaultSize="0" autoFill="0" autoPict="0">
                <anchor moveWithCells="1">
                  <from>
                    <xdr:col>4</xdr:col>
                    <xdr:colOff>571500</xdr:colOff>
                    <xdr:row>61</xdr:row>
                    <xdr:rowOff>0</xdr:rowOff>
                  </from>
                  <to>
                    <xdr:col>14</xdr:col>
                    <xdr:colOff>525780</xdr:colOff>
                    <xdr:row>63</xdr:row>
                    <xdr:rowOff>53340</xdr:rowOff>
                  </to>
                </anchor>
              </controlPr>
            </control>
          </mc:Choice>
        </mc:AlternateContent>
        <mc:AlternateContent xmlns:mc="http://schemas.openxmlformats.org/markup-compatibility/2006">
          <mc:Choice Requires="x14">
            <control shapeId="174111" r:id="rId34" name="Group Box 31">
              <controlPr defaultSize="0" autoFill="0" autoPict="0">
                <anchor moveWithCells="1">
                  <from>
                    <xdr:col>2</xdr:col>
                    <xdr:colOff>30480</xdr:colOff>
                    <xdr:row>61</xdr:row>
                    <xdr:rowOff>0</xdr:rowOff>
                  </from>
                  <to>
                    <xdr:col>11</xdr:col>
                    <xdr:colOff>106680</xdr:colOff>
                    <xdr:row>63</xdr:row>
                    <xdr:rowOff>30480</xdr:rowOff>
                  </to>
                </anchor>
              </controlPr>
            </control>
          </mc:Choice>
        </mc:AlternateContent>
        <mc:AlternateContent xmlns:mc="http://schemas.openxmlformats.org/markup-compatibility/2006">
          <mc:Choice Requires="x14">
            <control shapeId="174112" r:id="rId35" name="Group Box 32">
              <controlPr defaultSize="0" autoFill="0" autoPict="0">
                <anchor moveWithCells="1">
                  <from>
                    <xdr:col>4</xdr:col>
                    <xdr:colOff>571500</xdr:colOff>
                    <xdr:row>43</xdr:row>
                    <xdr:rowOff>0</xdr:rowOff>
                  </from>
                  <to>
                    <xdr:col>14</xdr:col>
                    <xdr:colOff>525780</xdr:colOff>
                    <xdr:row>45</xdr:row>
                    <xdr:rowOff>68580</xdr:rowOff>
                  </to>
                </anchor>
              </controlPr>
            </control>
          </mc:Choice>
        </mc:AlternateContent>
        <mc:AlternateContent xmlns:mc="http://schemas.openxmlformats.org/markup-compatibility/2006">
          <mc:Choice Requires="x14">
            <control shapeId="174113" r:id="rId36" name="Group Box 33">
              <controlPr defaultSize="0" autoFill="0" autoPict="0">
                <anchor moveWithCells="1">
                  <from>
                    <xdr:col>2</xdr:col>
                    <xdr:colOff>30480</xdr:colOff>
                    <xdr:row>43</xdr:row>
                    <xdr:rowOff>0</xdr:rowOff>
                  </from>
                  <to>
                    <xdr:col>11</xdr:col>
                    <xdr:colOff>106680</xdr:colOff>
                    <xdr:row>45</xdr:row>
                    <xdr:rowOff>53340</xdr:rowOff>
                  </to>
                </anchor>
              </controlPr>
            </control>
          </mc:Choice>
        </mc:AlternateContent>
        <mc:AlternateContent xmlns:mc="http://schemas.openxmlformats.org/markup-compatibility/2006">
          <mc:Choice Requires="x14">
            <control shapeId="174114" r:id="rId37" name="Group Box 34">
              <controlPr defaultSize="0" autoFill="0" autoPict="0">
                <anchor moveWithCells="1">
                  <from>
                    <xdr:col>4</xdr:col>
                    <xdr:colOff>571500</xdr:colOff>
                    <xdr:row>85</xdr:row>
                    <xdr:rowOff>0</xdr:rowOff>
                  </from>
                  <to>
                    <xdr:col>14</xdr:col>
                    <xdr:colOff>525780</xdr:colOff>
                    <xdr:row>87</xdr:row>
                    <xdr:rowOff>30480</xdr:rowOff>
                  </to>
                </anchor>
              </controlPr>
            </control>
          </mc:Choice>
        </mc:AlternateContent>
        <mc:AlternateContent xmlns:mc="http://schemas.openxmlformats.org/markup-compatibility/2006">
          <mc:Choice Requires="x14">
            <control shapeId="174115" r:id="rId38" name="Group Box 35">
              <controlPr defaultSize="0" autoFill="0" autoPict="0">
                <anchor moveWithCells="1">
                  <from>
                    <xdr:col>2</xdr:col>
                    <xdr:colOff>30480</xdr:colOff>
                    <xdr:row>85</xdr:row>
                    <xdr:rowOff>0</xdr:rowOff>
                  </from>
                  <to>
                    <xdr:col>11</xdr:col>
                    <xdr:colOff>106680</xdr:colOff>
                    <xdr:row>87</xdr:row>
                    <xdr:rowOff>0</xdr:rowOff>
                  </to>
                </anchor>
              </controlPr>
            </control>
          </mc:Choice>
        </mc:AlternateContent>
        <mc:AlternateContent xmlns:mc="http://schemas.openxmlformats.org/markup-compatibility/2006">
          <mc:Choice Requires="x14">
            <control shapeId="174116" r:id="rId39" name="Group Box 36">
              <controlPr defaultSize="0" autoFill="0" autoPict="0">
                <anchor moveWithCells="1">
                  <from>
                    <xdr:col>4</xdr:col>
                    <xdr:colOff>571500</xdr:colOff>
                    <xdr:row>85</xdr:row>
                    <xdr:rowOff>0</xdr:rowOff>
                  </from>
                  <to>
                    <xdr:col>14</xdr:col>
                    <xdr:colOff>525780</xdr:colOff>
                    <xdr:row>87</xdr:row>
                    <xdr:rowOff>30480</xdr:rowOff>
                  </to>
                </anchor>
              </controlPr>
            </control>
          </mc:Choice>
        </mc:AlternateContent>
        <mc:AlternateContent xmlns:mc="http://schemas.openxmlformats.org/markup-compatibility/2006">
          <mc:Choice Requires="x14">
            <control shapeId="174117" r:id="rId40" name="Group Box 37">
              <controlPr defaultSize="0" autoFill="0" autoPict="0">
                <anchor moveWithCells="1">
                  <from>
                    <xdr:col>2</xdr:col>
                    <xdr:colOff>30480</xdr:colOff>
                    <xdr:row>85</xdr:row>
                    <xdr:rowOff>0</xdr:rowOff>
                  </from>
                  <to>
                    <xdr:col>11</xdr:col>
                    <xdr:colOff>106680</xdr:colOff>
                    <xdr:row>87</xdr:row>
                    <xdr:rowOff>15240</xdr:rowOff>
                  </to>
                </anchor>
              </controlPr>
            </control>
          </mc:Choice>
        </mc:AlternateContent>
        <mc:AlternateContent xmlns:mc="http://schemas.openxmlformats.org/markup-compatibility/2006">
          <mc:Choice Requires="x14">
            <control shapeId="174118" r:id="rId41" name="Group Box 38">
              <controlPr defaultSize="0" autoFill="0" autoPict="0">
                <anchor moveWithCells="1">
                  <from>
                    <xdr:col>4</xdr:col>
                    <xdr:colOff>571500</xdr:colOff>
                    <xdr:row>51</xdr:row>
                    <xdr:rowOff>0</xdr:rowOff>
                  </from>
                  <to>
                    <xdr:col>14</xdr:col>
                    <xdr:colOff>525780</xdr:colOff>
                    <xdr:row>53</xdr:row>
                    <xdr:rowOff>30480</xdr:rowOff>
                  </to>
                </anchor>
              </controlPr>
            </control>
          </mc:Choice>
        </mc:AlternateContent>
        <mc:AlternateContent xmlns:mc="http://schemas.openxmlformats.org/markup-compatibility/2006">
          <mc:Choice Requires="x14">
            <control shapeId="174119" r:id="rId42" name="Group Box 39">
              <controlPr defaultSize="0" autoFill="0" autoPict="0">
                <anchor moveWithCells="1">
                  <from>
                    <xdr:col>2</xdr:col>
                    <xdr:colOff>30480</xdr:colOff>
                    <xdr:row>51</xdr:row>
                    <xdr:rowOff>0</xdr:rowOff>
                  </from>
                  <to>
                    <xdr:col>11</xdr:col>
                    <xdr:colOff>106680</xdr:colOff>
                    <xdr:row>53</xdr:row>
                    <xdr:rowOff>15240</xdr:rowOff>
                  </to>
                </anchor>
              </controlPr>
            </control>
          </mc:Choice>
        </mc:AlternateContent>
        <mc:AlternateContent xmlns:mc="http://schemas.openxmlformats.org/markup-compatibility/2006">
          <mc:Choice Requires="x14">
            <control shapeId="174120" r:id="rId43" name="Group Box 40">
              <controlPr defaultSize="0" autoFill="0" autoPict="0">
                <anchor moveWithCells="1">
                  <from>
                    <xdr:col>4</xdr:col>
                    <xdr:colOff>571500</xdr:colOff>
                    <xdr:row>51</xdr:row>
                    <xdr:rowOff>0</xdr:rowOff>
                  </from>
                  <to>
                    <xdr:col>14</xdr:col>
                    <xdr:colOff>525780</xdr:colOff>
                    <xdr:row>53</xdr:row>
                    <xdr:rowOff>38100</xdr:rowOff>
                  </to>
                </anchor>
              </controlPr>
            </control>
          </mc:Choice>
        </mc:AlternateContent>
        <mc:AlternateContent xmlns:mc="http://schemas.openxmlformats.org/markup-compatibility/2006">
          <mc:Choice Requires="x14">
            <control shapeId="174121" r:id="rId44" name="Group Box 41">
              <controlPr defaultSize="0" autoFill="0" autoPict="0">
                <anchor moveWithCells="1">
                  <from>
                    <xdr:col>2</xdr:col>
                    <xdr:colOff>30480</xdr:colOff>
                    <xdr:row>51</xdr:row>
                    <xdr:rowOff>0</xdr:rowOff>
                  </from>
                  <to>
                    <xdr:col>11</xdr:col>
                    <xdr:colOff>106680</xdr:colOff>
                    <xdr:row>53</xdr:row>
                    <xdr:rowOff>30480</xdr:rowOff>
                  </to>
                </anchor>
              </controlPr>
            </control>
          </mc:Choice>
        </mc:AlternateContent>
        <mc:AlternateContent xmlns:mc="http://schemas.openxmlformats.org/markup-compatibility/2006">
          <mc:Choice Requires="x14">
            <control shapeId="174122" r:id="rId45" name="Group Box 42">
              <controlPr defaultSize="0" autoFill="0" autoPict="0">
                <anchor moveWithCells="1">
                  <from>
                    <xdr:col>4</xdr:col>
                    <xdr:colOff>571500</xdr:colOff>
                    <xdr:row>51</xdr:row>
                    <xdr:rowOff>0</xdr:rowOff>
                  </from>
                  <to>
                    <xdr:col>14</xdr:col>
                    <xdr:colOff>525780</xdr:colOff>
                    <xdr:row>53</xdr:row>
                    <xdr:rowOff>30480</xdr:rowOff>
                  </to>
                </anchor>
              </controlPr>
            </control>
          </mc:Choice>
        </mc:AlternateContent>
        <mc:AlternateContent xmlns:mc="http://schemas.openxmlformats.org/markup-compatibility/2006">
          <mc:Choice Requires="x14">
            <control shapeId="174123" r:id="rId46" name="Group Box 43">
              <controlPr defaultSize="0" autoFill="0" autoPict="0">
                <anchor moveWithCells="1">
                  <from>
                    <xdr:col>2</xdr:col>
                    <xdr:colOff>30480</xdr:colOff>
                    <xdr:row>51</xdr:row>
                    <xdr:rowOff>0</xdr:rowOff>
                  </from>
                  <to>
                    <xdr:col>11</xdr:col>
                    <xdr:colOff>106680</xdr:colOff>
                    <xdr:row>53</xdr:row>
                    <xdr:rowOff>15240</xdr:rowOff>
                  </to>
                </anchor>
              </controlPr>
            </control>
          </mc:Choice>
        </mc:AlternateContent>
        <mc:AlternateContent xmlns:mc="http://schemas.openxmlformats.org/markup-compatibility/2006">
          <mc:Choice Requires="x14">
            <control shapeId="174124" r:id="rId47" name="Group Box 44">
              <controlPr defaultSize="0" autoFill="0" autoPict="0">
                <anchor moveWithCells="1">
                  <from>
                    <xdr:col>4</xdr:col>
                    <xdr:colOff>571500</xdr:colOff>
                    <xdr:row>51</xdr:row>
                    <xdr:rowOff>0</xdr:rowOff>
                  </from>
                  <to>
                    <xdr:col>14</xdr:col>
                    <xdr:colOff>525780</xdr:colOff>
                    <xdr:row>53</xdr:row>
                    <xdr:rowOff>38100</xdr:rowOff>
                  </to>
                </anchor>
              </controlPr>
            </control>
          </mc:Choice>
        </mc:AlternateContent>
        <mc:AlternateContent xmlns:mc="http://schemas.openxmlformats.org/markup-compatibility/2006">
          <mc:Choice Requires="x14">
            <control shapeId="174125" r:id="rId48" name="Group Box 45">
              <controlPr defaultSize="0" autoFill="0" autoPict="0">
                <anchor moveWithCells="1">
                  <from>
                    <xdr:col>2</xdr:col>
                    <xdr:colOff>30480</xdr:colOff>
                    <xdr:row>51</xdr:row>
                    <xdr:rowOff>0</xdr:rowOff>
                  </from>
                  <to>
                    <xdr:col>11</xdr:col>
                    <xdr:colOff>106680</xdr:colOff>
                    <xdr:row>53</xdr:row>
                    <xdr:rowOff>30480</xdr:rowOff>
                  </to>
                </anchor>
              </controlPr>
            </control>
          </mc:Choice>
        </mc:AlternateContent>
        <mc:AlternateContent xmlns:mc="http://schemas.openxmlformats.org/markup-compatibility/2006">
          <mc:Choice Requires="x14">
            <control shapeId="174126" r:id="rId49" name="Group Box 46">
              <controlPr defaultSize="0" autoFill="0" autoPict="0">
                <anchor moveWithCells="1">
                  <from>
                    <xdr:col>4</xdr:col>
                    <xdr:colOff>571500</xdr:colOff>
                    <xdr:row>51</xdr:row>
                    <xdr:rowOff>0</xdr:rowOff>
                  </from>
                  <to>
                    <xdr:col>14</xdr:col>
                    <xdr:colOff>525780</xdr:colOff>
                    <xdr:row>53</xdr:row>
                    <xdr:rowOff>30480</xdr:rowOff>
                  </to>
                </anchor>
              </controlPr>
            </control>
          </mc:Choice>
        </mc:AlternateContent>
        <mc:AlternateContent xmlns:mc="http://schemas.openxmlformats.org/markup-compatibility/2006">
          <mc:Choice Requires="x14">
            <control shapeId="174127" r:id="rId50" name="Group Box 47">
              <controlPr defaultSize="0" autoFill="0" autoPict="0">
                <anchor moveWithCells="1">
                  <from>
                    <xdr:col>2</xdr:col>
                    <xdr:colOff>30480</xdr:colOff>
                    <xdr:row>51</xdr:row>
                    <xdr:rowOff>0</xdr:rowOff>
                  </from>
                  <to>
                    <xdr:col>11</xdr:col>
                    <xdr:colOff>106680</xdr:colOff>
                    <xdr:row>53</xdr:row>
                    <xdr:rowOff>15240</xdr:rowOff>
                  </to>
                </anchor>
              </controlPr>
            </control>
          </mc:Choice>
        </mc:AlternateContent>
        <mc:AlternateContent xmlns:mc="http://schemas.openxmlformats.org/markup-compatibility/2006">
          <mc:Choice Requires="x14">
            <control shapeId="174128" r:id="rId51" name="Group Box 48">
              <controlPr defaultSize="0" autoFill="0" autoPict="0">
                <anchor moveWithCells="1">
                  <from>
                    <xdr:col>4</xdr:col>
                    <xdr:colOff>571500</xdr:colOff>
                    <xdr:row>51</xdr:row>
                    <xdr:rowOff>0</xdr:rowOff>
                  </from>
                  <to>
                    <xdr:col>14</xdr:col>
                    <xdr:colOff>525780</xdr:colOff>
                    <xdr:row>53</xdr:row>
                    <xdr:rowOff>38100</xdr:rowOff>
                  </to>
                </anchor>
              </controlPr>
            </control>
          </mc:Choice>
        </mc:AlternateContent>
        <mc:AlternateContent xmlns:mc="http://schemas.openxmlformats.org/markup-compatibility/2006">
          <mc:Choice Requires="x14">
            <control shapeId="174129" r:id="rId52" name="Group Box 49">
              <controlPr defaultSize="0" autoFill="0" autoPict="0">
                <anchor moveWithCells="1">
                  <from>
                    <xdr:col>2</xdr:col>
                    <xdr:colOff>30480</xdr:colOff>
                    <xdr:row>51</xdr:row>
                    <xdr:rowOff>0</xdr:rowOff>
                  </from>
                  <to>
                    <xdr:col>11</xdr:col>
                    <xdr:colOff>106680</xdr:colOff>
                    <xdr:row>53</xdr:row>
                    <xdr:rowOff>30480</xdr:rowOff>
                  </to>
                </anchor>
              </controlPr>
            </control>
          </mc:Choice>
        </mc:AlternateContent>
        <mc:AlternateContent xmlns:mc="http://schemas.openxmlformats.org/markup-compatibility/2006">
          <mc:Choice Requires="x14">
            <control shapeId="174130" r:id="rId53" name="Group Box 50">
              <controlPr defaultSize="0" autoFill="0" autoPict="0">
                <anchor moveWithCells="1">
                  <from>
                    <xdr:col>4</xdr:col>
                    <xdr:colOff>571500</xdr:colOff>
                    <xdr:row>51</xdr:row>
                    <xdr:rowOff>0</xdr:rowOff>
                  </from>
                  <to>
                    <xdr:col>14</xdr:col>
                    <xdr:colOff>525780</xdr:colOff>
                    <xdr:row>53</xdr:row>
                    <xdr:rowOff>30480</xdr:rowOff>
                  </to>
                </anchor>
              </controlPr>
            </control>
          </mc:Choice>
        </mc:AlternateContent>
        <mc:AlternateContent xmlns:mc="http://schemas.openxmlformats.org/markup-compatibility/2006">
          <mc:Choice Requires="x14">
            <control shapeId="174131" r:id="rId54" name="Group Box 51">
              <controlPr defaultSize="0" autoFill="0" autoPict="0">
                <anchor moveWithCells="1">
                  <from>
                    <xdr:col>2</xdr:col>
                    <xdr:colOff>30480</xdr:colOff>
                    <xdr:row>51</xdr:row>
                    <xdr:rowOff>0</xdr:rowOff>
                  </from>
                  <to>
                    <xdr:col>11</xdr:col>
                    <xdr:colOff>106680</xdr:colOff>
                    <xdr:row>53</xdr:row>
                    <xdr:rowOff>15240</xdr:rowOff>
                  </to>
                </anchor>
              </controlPr>
            </control>
          </mc:Choice>
        </mc:AlternateContent>
        <mc:AlternateContent xmlns:mc="http://schemas.openxmlformats.org/markup-compatibility/2006">
          <mc:Choice Requires="x14">
            <control shapeId="174132" r:id="rId55" name="Group Box 52">
              <controlPr defaultSize="0" autoFill="0" autoPict="0">
                <anchor moveWithCells="1">
                  <from>
                    <xdr:col>4</xdr:col>
                    <xdr:colOff>571500</xdr:colOff>
                    <xdr:row>51</xdr:row>
                    <xdr:rowOff>0</xdr:rowOff>
                  </from>
                  <to>
                    <xdr:col>14</xdr:col>
                    <xdr:colOff>525780</xdr:colOff>
                    <xdr:row>53</xdr:row>
                    <xdr:rowOff>38100</xdr:rowOff>
                  </to>
                </anchor>
              </controlPr>
            </control>
          </mc:Choice>
        </mc:AlternateContent>
        <mc:AlternateContent xmlns:mc="http://schemas.openxmlformats.org/markup-compatibility/2006">
          <mc:Choice Requires="x14">
            <control shapeId="174133" r:id="rId56" name="Group Box 53">
              <controlPr defaultSize="0" autoFill="0" autoPict="0">
                <anchor moveWithCells="1">
                  <from>
                    <xdr:col>2</xdr:col>
                    <xdr:colOff>30480</xdr:colOff>
                    <xdr:row>51</xdr:row>
                    <xdr:rowOff>0</xdr:rowOff>
                  </from>
                  <to>
                    <xdr:col>11</xdr:col>
                    <xdr:colOff>106680</xdr:colOff>
                    <xdr:row>53</xdr:row>
                    <xdr:rowOff>30480</xdr:rowOff>
                  </to>
                </anchor>
              </controlPr>
            </control>
          </mc:Choice>
        </mc:AlternateContent>
        <mc:AlternateContent xmlns:mc="http://schemas.openxmlformats.org/markup-compatibility/2006">
          <mc:Choice Requires="x14">
            <control shapeId="174151" r:id="rId57" name="Group Box 71">
              <controlPr defaultSize="0" autoFill="0" autoPict="0">
                <anchor moveWithCells="1">
                  <from>
                    <xdr:col>4</xdr:col>
                    <xdr:colOff>571500</xdr:colOff>
                    <xdr:row>38</xdr:row>
                    <xdr:rowOff>0</xdr:rowOff>
                  </from>
                  <to>
                    <xdr:col>14</xdr:col>
                    <xdr:colOff>525780</xdr:colOff>
                    <xdr:row>40</xdr:row>
                    <xdr:rowOff>68580</xdr:rowOff>
                  </to>
                </anchor>
              </controlPr>
            </control>
          </mc:Choice>
        </mc:AlternateContent>
        <mc:AlternateContent xmlns:mc="http://schemas.openxmlformats.org/markup-compatibility/2006">
          <mc:Choice Requires="x14">
            <control shapeId="174152" r:id="rId58" name="Group Box 72">
              <controlPr defaultSize="0" autoFill="0" autoPict="0">
                <anchor moveWithCells="1">
                  <from>
                    <xdr:col>2</xdr:col>
                    <xdr:colOff>30480</xdr:colOff>
                    <xdr:row>38</xdr:row>
                    <xdr:rowOff>0</xdr:rowOff>
                  </from>
                  <to>
                    <xdr:col>11</xdr:col>
                    <xdr:colOff>91440</xdr:colOff>
                    <xdr:row>40</xdr:row>
                    <xdr:rowOff>38100</xdr:rowOff>
                  </to>
                </anchor>
              </controlPr>
            </control>
          </mc:Choice>
        </mc:AlternateContent>
        <mc:AlternateContent xmlns:mc="http://schemas.openxmlformats.org/markup-compatibility/2006">
          <mc:Choice Requires="x14">
            <control shapeId="174153" r:id="rId59" name="Group Box 73">
              <controlPr defaultSize="0" autoFill="0" autoPict="0">
                <anchor moveWithCells="1">
                  <from>
                    <xdr:col>4</xdr:col>
                    <xdr:colOff>571500</xdr:colOff>
                    <xdr:row>46</xdr:row>
                    <xdr:rowOff>0</xdr:rowOff>
                  </from>
                  <to>
                    <xdr:col>14</xdr:col>
                    <xdr:colOff>525780</xdr:colOff>
                    <xdr:row>48</xdr:row>
                    <xdr:rowOff>30480</xdr:rowOff>
                  </to>
                </anchor>
              </controlPr>
            </control>
          </mc:Choice>
        </mc:AlternateContent>
        <mc:AlternateContent xmlns:mc="http://schemas.openxmlformats.org/markup-compatibility/2006">
          <mc:Choice Requires="x14">
            <control shapeId="174154" r:id="rId60" name="Group Box 74">
              <controlPr defaultSize="0" autoFill="0" autoPict="0">
                <anchor moveWithCells="1">
                  <from>
                    <xdr:col>4</xdr:col>
                    <xdr:colOff>571500</xdr:colOff>
                    <xdr:row>46</xdr:row>
                    <xdr:rowOff>0</xdr:rowOff>
                  </from>
                  <to>
                    <xdr:col>14</xdr:col>
                    <xdr:colOff>525780</xdr:colOff>
                    <xdr:row>48</xdr:row>
                    <xdr:rowOff>53340</xdr:rowOff>
                  </to>
                </anchor>
              </controlPr>
            </control>
          </mc:Choice>
        </mc:AlternateContent>
        <mc:AlternateContent xmlns:mc="http://schemas.openxmlformats.org/markup-compatibility/2006">
          <mc:Choice Requires="x14">
            <control shapeId="174155" r:id="rId61" name="Group Box 75">
              <controlPr defaultSize="0" autoFill="0" autoPict="0">
                <anchor moveWithCells="1">
                  <from>
                    <xdr:col>2</xdr:col>
                    <xdr:colOff>30480</xdr:colOff>
                    <xdr:row>46</xdr:row>
                    <xdr:rowOff>0</xdr:rowOff>
                  </from>
                  <to>
                    <xdr:col>11</xdr:col>
                    <xdr:colOff>91440</xdr:colOff>
                    <xdr:row>48</xdr:row>
                    <xdr:rowOff>30480</xdr:rowOff>
                  </to>
                </anchor>
              </controlPr>
            </control>
          </mc:Choice>
        </mc:AlternateContent>
        <mc:AlternateContent xmlns:mc="http://schemas.openxmlformats.org/markup-compatibility/2006">
          <mc:Choice Requires="x14">
            <control shapeId="174156" r:id="rId62" name="Group Box 76">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57" r:id="rId63" name="Group Box 77">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58" r:id="rId64" name="Group Box 78">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59" r:id="rId65" name="Group Box 79">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60" r:id="rId66" name="Group Box 80">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61" r:id="rId67" name="Group Box 8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62" r:id="rId68" name="Group Box 82">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63" r:id="rId69" name="Group Box 83">
              <controlPr defaultSize="0" autoFill="0" autoPict="0">
                <anchor moveWithCells="1">
                  <from>
                    <xdr:col>4</xdr:col>
                    <xdr:colOff>571500</xdr:colOff>
                    <xdr:row>44</xdr:row>
                    <xdr:rowOff>0</xdr:rowOff>
                  </from>
                  <to>
                    <xdr:col>14</xdr:col>
                    <xdr:colOff>525780</xdr:colOff>
                    <xdr:row>44</xdr:row>
                    <xdr:rowOff>0</xdr:rowOff>
                  </to>
                </anchor>
              </controlPr>
            </control>
          </mc:Choice>
        </mc:AlternateContent>
        <mc:AlternateContent xmlns:mc="http://schemas.openxmlformats.org/markup-compatibility/2006">
          <mc:Choice Requires="x14">
            <control shapeId="174164" r:id="rId70" name="Group Box 84">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66" r:id="rId71" name="Check Box 86">
              <controlPr defaultSize="0" autoFill="0" autoLine="0" autoPict="0">
                <anchor moveWithCells="1">
                  <from>
                    <xdr:col>4</xdr:col>
                    <xdr:colOff>30480</xdr:colOff>
                    <xdr:row>107</xdr:row>
                    <xdr:rowOff>182880</xdr:rowOff>
                  </from>
                  <to>
                    <xdr:col>5</xdr:col>
                    <xdr:colOff>297180</xdr:colOff>
                    <xdr:row>109</xdr:row>
                    <xdr:rowOff>30480</xdr:rowOff>
                  </to>
                </anchor>
              </controlPr>
            </control>
          </mc:Choice>
        </mc:AlternateContent>
        <mc:AlternateContent xmlns:mc="http://schemas.openxmlformats.org/markup-compatibility/2006">
          <mc:Choice Requires="x14">
            <control shapeId="174168" r:id="rId72" name="Group Box 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69" r:id="rId73" name="Group Box 8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70" r:id="rId74" name="Group Box 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1" r:id="rId75" name="Group Box 9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72" r:id="rId76" name="Group Box 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3" r:id="rId77" name="Group Box 9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74" r:id="rId78" name="Group Box 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5" r:id="rId79" name="Group Box 9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76" r:id="rId80" name="Group Box 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7" r:id="rId81" name="Group Box 9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78" r:id="rId82" name="Group Box 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79" r:id="rId83" name="Group Box 9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80" r:id="rId84" name="Group Box 1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1" r:id="rId85" name="Group Box 10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82" r:id="rId86" name="Group Box 1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3" r:id="rId87" name="Group Box 10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84" r:id="rId88" name="Group Box 1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5" r:id="rId89" name="Group Box 10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86" r:id="rId90" name="Group Box 1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7" r:id="rId91" name="Group Box 10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88" r:id="rId92" name="Group Box 1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89" r:id="rId93" name="Group Box 10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90" r:id="rId94" name="Group Box 1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1" r:id="rId95" name="Group Box 11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92" r:id="rId96" name="Group Box 1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3" r:id="rId97" name="Group Box 11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194" r:id="rId98" name="Group Box 1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5" r:id="rId99" name="Group Box 11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96" r:id="rId100" name="Group Box 11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7" r:id="rId101" name="Group Box 11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198" r:id="rId102" name="Group Box 11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199" r:id="rId103" name="Group Box 11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00" r:id="rId104" name="Group Box 12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1" r:id="rId105" name="Group Box 12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02" r:id="rId106" name="Group Box 12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3" r:id="rId107" name="Group Box 12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04" r:id="rId108" name="Group Box 12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5" r:id="rId109" name="Group Box 12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06" r:id="rId110" name="Group Box 12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7" r:id="rId111" name="Group Box 12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08" r:id="rId112" name="Group Box 12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09" r:id="rId113" name="Group Box 12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10" r:id="rId114" name="Group Box 13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1" r:id="rId115" name="Group Box 13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12" r:id="rId116" name="Group Box 13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3" r:id="rId117" name="Group Box 13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14" r:id="rId118" name="Group Box 13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5" r:id="rId119" name="Group Box 13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16" r:id="rId120" name="Group Box 13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7" r:id="rId121" name="Group Box 13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18" r:id="rId122" name="Group Box 13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19" r:id="rId123" name="Group Box 13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20" r:id="rId124" name="Group Box 14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1" r:id="rId125" name="Group Box 14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22" r:id="rId126" name="Group Box 14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3" r:id="rId127" name="Group Box 14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24" r:id="rId128" name="Group Box 14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5" r:id="rId129" name="Group Box 14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26" r:id="rId130" name="Group Box 14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7" r:id="rId131" name="Group Box 14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28" r:id="rId132" name="Group Box 14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29" r:id="rId133" name="Group Box 14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30" r:id="rId134" name="Group Box 15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1" r:id="rId135" name="Group Box 15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32" r:id="rId136" name="Group Box 15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3" r:id="rId137" name="Group Box 15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34" r:id="rId138" name="Group Box 15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5" r:id="rId139" name="Group Box 15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36" r:id="rId140" name="Group Box 15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7" r:id="rId141" name="Group Box 15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38" r:id="rId142" name="Group Box 15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39" r:id="rId143" name="Group Box 15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40" r:id="rId144" name="Group Box 16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1" r:id="rId145" name="Group Box 16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42" r:id="rId146" name="Group Box 16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3" r:id="rId147" name="Group Box 16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44" r:id="rId148" name="Group Box 16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5" r:id="rId149" name="Group Box 16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46" r:id="rId150" name="Group Box 16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7" r:id="rId151" name="Group Box 16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48" r:id="rId152" name="Group Box 16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49" r:id="rId153" name="Group Box 16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50" r:id="rId154" name="Group Box 17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1" r:id="rId155" name="Group Box 17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52" r:id="rId156" name="Group Box 17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3" r:id="rId157" name="Group Box 17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54" r:id="rId158" name="Group Box 17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5" r:id="rId159" name="Group Box 17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56" r:id="rId160" name="Group Box 17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7" r:id="rId161" name="Group Box 17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58" r:id="rId162" name="Group Box 17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59" r:id="rId163" name="Group Box 17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60" r:id="rId164" name="Group Box 18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1" r:id="rId165" name="Group Box 18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62" r:id="rId166" name="Group Box 18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3" r:id="rId167" name="Group Box 18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64" r:id="rId168" name="Group Box 18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5" r:id="rId169" name="Group Box 18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66" r:id="rId170" name="Group Box 18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7" r:id="rId171" name="Group Box 18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68" r:id="rId172" name="Group Box 1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69" r:id="rId173" name="Group Box 18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70" r:id="rId174" name="Group Box 1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1" r:id="rId175" name="Group Box 19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72" r:id="rId176" name="Group Box 1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3" r:id="rId177" name="Group Box 19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74" r:id="rId178" name="Group Box 1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5" r:id="rId179" name="Group Box 19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76" r:id="rId180" name="Group Box 1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7" r:id="rId181" name="Group Box 19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78" r:id="rId182" name="Group Box 1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79" r:id="rId183" name="Group Box 19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80" r:id="rId184" name="Group Box 2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1" r:id="rId185" name="Group Box 20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82" r:id="rId186" name="Group Box 2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3" r:id="rId187" name="Group Box 20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84" r:id="rId188" name="Group Box 2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5" r:id="rId189" name="Group Box 20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86" r:id="rId190" name="Group Box 2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7" r:id="rId191" name="Group Box 20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88" r:id="rId192" name="Group Box 2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89" r:id="rId193" name="Group Box 20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290" r:id="rId194" name="Group Box 2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1" r:id="rId195" name="Group Box 21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92" r:id="rId196" name="Group Box 2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3" r:id="rId197" name="Group Box 21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94" r:id="rId198" name="Group Box 2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5" r:id="rId199" name="Group Box 21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96" r:id="rId200" name="Group Box 21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7" r:id="rId201" name="Group Box 21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298" r:id="rId202" name="Group Box 21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299" r:id="rId203" name="Group Box 21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00" r:id="rId204" name="Group Box 22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1" r:id="rId205" name="Group Box 22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02" r:id="rId206" name="Group Box 22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3" r:id="rId207" name="Group Box 22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04" r:id="rId208" name="Group Box 22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5" r:id="rId209" name="Group Box 22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06" r:id="rId210" name="Group Box 22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7" r:id="rId211" name="Group Box 22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08" r:id="rId212" name="Group Box 22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09" r:id="rId213" name="Group Box 22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10" r:id="rId214" name="Group Box 23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1" r:id="rId215" name="Group Box 23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12" r:id="rId216" name="Group Box 23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3" r:id="rId217" name="Group Box 23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14" r:id="rId218" name="Group Box 23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5" r:id="rId219" name="Group Box 23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16" r:id="rId220" name="Group Box 23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7" r:id="rId221" name="Group Box 23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18" r:id="rId222" name="Group Box 23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19" r:id="rId223" name="Group Box 23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20" r:id="rId224" name="Group Box 24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1" r:id="rId225" name="Group Box 24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22" r:id="rId226" name="Group Box 24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3" r:id="rId227" name="Group Box 24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24" r:id="rId228" name="Group Box 24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5" r:id="rId229" name="Group Box 24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26" r:id="rId230" name="Group Box 24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7" r:id="rId231" name="Group Box 24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28" r:id="rId232" name="Group Box 24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29" r:id="rId233" name="Group Box 24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30" r:id="rId234" name="Group Box 25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1" r:id="rId235" name="Group Box 25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32" r:id="rId236" name="Group Box 25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3" r:id="rId237" name="Group Box 25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34" r:id="rId238" name="Group Box 25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5" r:id="rId239" name="Group Box 25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36" r:id="rId240" name="Group Box 25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7" r:id="rId241" name="Group Box 25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38" r:id="rId242" name="Group Box 25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39" r:id="rId243" name="Group Box 25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40" r:id="rId244" name="Group Box 26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1" r:id="rId245" name="Group Box 26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42" r:id="rId246" name="Group Box 26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3" r:id="rId247" name="Group Box 26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44" r:id="rId248" name="Group Box 26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5" r:id="rId249" name="Group Box 26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46" r:id="rId250" name="Group Box 26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7" r:id="rId251" name="Group Box 267">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48" r:id="rId252" name="Group Box 26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49" r:id="rId253" name="Group Box 26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50" r:id="rId254" name="Group Box 27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1" r:id="rId255" name="Group Box 27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52" r:id="rId256" name="Group Box 27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3" r:id="rId257" name="Group Box 27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54" r:id="rId258" name="Group Box 27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5" r:id="rId259" name="Group Box 27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56" r:id="rId260" name="Group Box 27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7" r:id="rId261" name="Group Box 27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58" r:id="rId262" name="Group Box 27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59" r:id="rId263" name="Group Box 279">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60" r:id="rId264" name="Group Box 28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1" r:id="rId265" name="Group Box 28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62" r:id="rId266" name="Group Box 28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3" r:id="rId267" name="Group Box 28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64" r:id="rId268" name="Group Box 28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5" r:id="rId269" name="Group Box 28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66" r:id="rId270" name="Group Box 28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7" r:id="rId271" name="Group Box 28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68" r:id="rId272" name="Group Box 28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69" r:id="rId273" name="Group Box 28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70" r:id="rId274" name="Group Box 29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1" r:id="rId275" name="Group Box 291">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72" r:id="rId276" name="Group Box 29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3" r:id="rId277" name="Group Box 29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74" r:id="rId278" name="Group Box 29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5" r:id="rId279" name="Group Box 295">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76" r:id="rId280" name="Group Box 29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7" r:id="rId281" name="Group Box 29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78" r:id="rId282" name="Group Box 29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79" r:id="rId283" name="Group Box 29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80" r:id="rId284" name="Group Box 30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1" r:id="rId285" name="Group Box 30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82" r:id="rId286" name="Group Box 30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3" r:id="rId287" name="Group Box 303">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84" r:id="rId288" name="Group Box 30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5" r:id="rId289" name="Group Box 30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386" r:id="rId290" name="Group Box 306">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7" r:id="rId291" name="Group Box 307">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88" r:id="rId292" name="Group Box 308">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89" r:id="rId293" name="Group Box 309">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90" r:id="rId294" name="Group Box 310">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1" r:id="rId295" name="Group Box 311">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92" r:id="rId296" name="Group Box 312">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3" r:id="rId297" name="Group Box 313">
              <controlPr defaultSize="0" autoFill="0" autoPict="0">
                <anchor moveWithCells="1">
                  <from>
                    <xdr:col>2</xdr:col>
                    <xdr:colOff>30480</xdr:colOff>
                    <xdr:row>44</xdr:row>
                    <xdr:rowOff>0</xdr:rowOff>
                  </from>
                  <to>
                    <xdr:col>11</xdr:col>
                    <xdr:colOff>91440</xdr:colOff>
                    <xdr:row>44</xdr:row>
                    <xdr:rowOff>0</xdr:rowOff>
                  </to>
                </anchor>
              </controlPr>
            </control>
          </mc:Choice>
        </mc:AlternateContent>
        <mc:AlternateContent xmlns:mc="http://schemas.openxmlformats.org/markup-compatibility/2006">
          <mc:Choice Requires="x14">
            <control shapeId="174394" r:id="rId298" name="Group Box 314">
              <controlPr defaultSize="0" autoFill="0" autoPict="0">
                <anchor moveWithCells="1">
                  <from>
                    <xdr:col>4</xdr:col>
                    <xdr:colOff>571500</xdr:colOff>
                    <xdr:row>44</xdr:row>
                    <xdr:rowOff>0</xdr:rowOff>
                  </from>
                  <to>
                    <xdr:col>14</xdr:col>
                    <xdr:colOff>533400</xdr:colOff>
                    <xdr:row>44</xdr:row>
                    <xdr:rowOff>0</xdr:rowOff>
                  </to>
                </anchor>
              </controlPr>
            </control>
          </mc:Choice>
        </mc:AlternateContent>
        <mc:AlternateContent xmlns:mc="http://schemas.openxmlformats.org/markup-compatibility/2006">
          <mc:Choice Requires="x14">
            <control shapeId="174395" r:id="rId299" name="Group Box 315">
              <controlPr defaultSize="0" autoFill="0" autoPict="0">
                <anchor moveWithCells="1">
                  <from>
                    <xdr:col>2</xdr:col>
                    <xdr:colOff>30480</xdr:colOff>
                    <xdr:row>44</xdr:row>
                    <xdr:rowOff>0</xdr:rowOff>
                  </from>
                  <to>
                    <xdr:col>11</xdr:col>
                    <xdr:colOff>106680</xdr:colOff>
                    <xdr:row>44</xdr:row>
                    <xdr:rowOff>0</xdr:rowOff>
                  </to>
                </anchor>
              </controlPr>
            </control>
          </mc:Choice>
        </mc:AlternateContent>
        <mc:AlternateContent xmlns:mc="http://schemas.openxmlformats.org/markup-compatibility/2006">
          <mc:Choice Requires="x14">
            <control shapeId="174401" r:id="rId300" name="Group Box 321">
              <controlPr defaultSize="0" autoFill="0" autoPict="0">
                <anchor moveWithCells="1">
                  <from>
                    <xdr:col>4</xdr:col>
                    <xdr:colOff>571500</xdr:colOff>
                    <xdr:row>54</xdr:row>
                    <xdr:rowOff>0</xdr:rowOff>
                  </from>
                  <to>
                    <xdr:col>14</xdr:col>
                    <xdr:colOff>525780</xdr:colOff>
                    <xdr:row>56</xdr:row>
                    <xdr:rowOff>30480</xdr:rowOff>
                  </to>
                </anchor>
              </controlPr>
            </control>
          </mc:Choice>
        </mc:AlternateContent>
        <mc:AlternateContent xmlns:mc="http://schemas.openxmlformats.org/markup-compatibility/2006">
          <mc:Choice Requires="x14">
            <control shapeId="174402" r:id="rId301" name="Group Box 322">
              <controlPr defaultSize="0" autoFill="0" autoPict="0">
                <anchor moveWithCells="1">
                  <from>
                    <xdr:col>4</xdr:col>
                    <xdr:colOff>571500</xdr:colOff>
                    <xdr:row>54</xdr:row>
                    <xdr:rowOff>0</xdr:rowOff>
                  </from>
                  <to>
                    <xdr:col>14</xdr:col>
                    <xdr:colOff>525780</xdr:colOff>
                    <xdr:row>56</xdr:row>
                    <xdr:rowOff>68580</xdr:rowOff>
                  </to>
                </anchor>
              </controlPr>
            </control>
          </mc:Choice>
        </mc:AlternateContent>
        <mc:AlternateContent xmlns:mc="http://schemas.openxmlformats.org/markup-compatibility/2006">
          <mc:Choice Requires="x14">
            <control shapeId="174403" r:id="rId302" name="Group Box 323">
              <controlPr defaultSize="0" autoFill="0" autoPict="0">
                <anchor moveWithCells="1">
                  <from>
                    <xdr:col>2</xdr:col>
                    <xdr:colOff>30480</xdr:colOff>
                    <xdr:row>54</xdr:row>
                    <xdr:rowOff>0</xdr:rowOff>
                  </from>
                  <to>
                    <xdr:col>11</xdr:col>
                    <xdr:colOff>91440</xdr:colOff>
                    <xdr:row>56</xdr:row>
                    <xdr:rowOff>38100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87" operator="containsText" id="{2EC17F97-24DE-4E2D-9BC3-EB575B1B6A8C}">
            <xm:f>NOT(ISERROR(SEARCH($F$11="",E136)))</xm:f>
            <xm:f>$F$11=""</xm:f>
            <x14:dxf>
              <font>
                <color rgb="FF9C0006"/>
              </font>
              <fill>
                <patternFill>
                  <bgColor rgb="FFFFC7CE"/>
                </patternFill>
              </fill>
            </x14:dxf>
          </x14:cfRule>
          <xm:sqref>E136</xm:sqref>
        </x14:conditionalFormatting>
      </x14:conditionalFormattings>
    </ext>
    <ext xmlns:x14="http://schemas.microsoft.com/office/spreadsheetml/2009/9/main" uri="{CCE6A557-97BC-4b89-ADB6-D9C93CAAB3DF}">
      <x14:dataValidations xmlns:xm="http://schemas.microsoft.com/office/excel/2006/main" count="2">
        <x14:dataValidation type="list" allowBlank="1" showInputMessage="1" showErrorMessage="1" xr:uid="{F6BD0313-4141-40E0-A846-05C913B27E21}">
          <x14:formula1>
            <xm:f>'Y.Menus déroulants'!$B$9:$B$11</xm:f>
          </x14:formula1>
          <xm:sqref>F35</xm:sqref>
        </x14:dataValidation>
        <x14:dataValidation type="list" allowBlank="1" showInputMessage="1" showErrorMessage="1" xr:uid="{D444AE83-135E-4F06-84B3-2D699166F8C6}">
          <x14:formula1>
            <xm:f>'Y.Menus déroulants'!$B$14:$B$16</xm:f>
          </x14:formula1>
          <xm:sqref>E113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4E4B7B-E073-4FE5-ACA0-F702CD4D97C4}">
  <sheetPr codeName="Feuil18">
    <tabColor rgb="FF009FDE"/>
  </sheetPr>
  <dimension ref="A2:T182"/>
  <sheetViews>
    <sheetView showGridLines="0" zoomScale="58" zoomScaleNormal="130" workbookViewId="0">
      <selection activeCell="D64" sqref="D64"/>
    </sheetView>
  </sheetViews>
  <sheetFormatPr baseColWidth="10" defaultColWidth="11" defaultRowHeight="13.8" outlineLevelRow="2"/>
  <cols>
    <col min="1" max="1" width="3.296875" customWidth="1"/>
    <col min="2" max="2" width="20.296875" customWidth="1"/>
    <col min="3" max="3" width="63.69921875" customWidth="1"/>
    <col min="4" max="4" width="26.796875" customWidth="1"/>
    <col min="5" max="5" width="26" customWidth="1"/>
    <col min="6" max="6" width="25.296875" customWidth="1"/>
    <col min="7" max="7" width="21.09765625" customWidth="1"/>
    <col min="8" max="8" width="24.09765625" customWidth="1"/>
    <col min="9" max="9" width="24.59765625" customWidth="1"/>
    <col min="10" max="10" width="29.19921875" customWidth="1"/>
    <col min="11" max="11" width="19.5" customWidth="1"/>
    <col min="12" max="12" width="22.09765625" customWidth="1"/>
    <col min="13" max="13" width="16.5" bestFit="1" customWidth="1"/>
    <col min="14" max="14" width="35.09765625" bestFit="1" customWidth="1"/>
    <col min="15" max="15" width="56.296875" customWidth="1"/>
    <col min="16" max="20" width="11" style="305"/>
  </cols>
  <sheetData>
    <row r="2" spans="1:20" ht="25.05" customHeight="1">
      <c r="A2" s="170"/>
      <c r="B2" s="171" t="s">
        <v>69</v>
      </c>
      <c r="C2" s="171"/>
      <c r="D2" s="172"/>
      <c r="E2" s="173"/>
      <c r="K2" s="174"/>
      <c r="L2" s="175"/>
      <c r="N2" s="173"/>
      <c r="O2" s="170"/>
    </row>
    <row r="3" spans="1:20" s="182" customFormat="1" ht="21" customHeight="1">
      <c r="A3" s="176"/>
      <c r="B3" s="177" t="s">
        <v>70</v>
      </c>
      <c r="C3" s="177"/>
      <c r="D3" s="178"/>
      <c r="E3" s="179"/>
      <c r="F3" s="177"/>
      <c r="G3" s="177"/>
      <c r="H3" s="177"/>
      <c r="I3" s="177"/>
      <c r="J3" s="177"/>
      <c r="K3" s="180"/>
      <c r="L3" s="181"/>
      <c r="N3" s="179"/>
      <c r="O3" s="176"/>
      <c r="P3" s="320"/>
      <c r="Q3" s="320"/>
      <c r="R3" s="320"/>
      <c r="S3" s="320"/>
      <c r="T3" s="320"/>
    </row>
    <row r="4" spans="1:20" ht="14.1" customHeight="1">
      <c r="A4" s="170"/>
      <c r="B4" s="183"/>
      <c r="C4" s="183"/>
      <c r="D4" s="172"/>
      <c r="E4" s="173"/>
      <c r="F4" s="65" t="s">
        <v>71</v>
      </c>
      <c r="G4" s="65"/>
      <c r="H4" s="65"/>
      <c r="I4" s="65"/>
      <c r="J4" s="65"/>
      <c r="L4" s="175"/>
      <c r="O4" s="170"/>
    </row>
    <row r="5" spans="1:20" ht="21" customHeight="1">
      <c r="A5" s="170"/>
      <c r="B5" s="184" t="s">
        <v>72</v>
      </c>
      <c r="C5" s="586"/>
      <c r="D5" s="586"/>
      <c r="E5" s="173"/>
      <c r="F5" s="587" t="s">
        <v>73</v>
      </c>
      <c r="G5" s="587"/>
      <c r="H5" s="587"/>
      <c r="I5" s="587"/>
      <c r="J5" s="587"/>
      <c r="K5" s="587"/>
      <c r="L5" s="185"/>
      <c r="N5" s="65"/>
      <c r="O5" s="170"/>
    </row>
    <row r="6" spans="1:20" ht="19.5" customHeight="1">
      <c r="A6" s="170"/>
      <c r="C6" s="186"/>
      <c r="D6" s="186"/>
      <c r="E6" s="186"/>
      <c r="F6" s="591" t="s">
        <v>74</v>
      </c>
      <c r="G6" s="589" t="s">
        <v>75</v>
      </c>
      <c r="H6" s="404"/>
      <c r="I6" s="404"/>
      <c r="J6" s="404"/>
      <c r="L6" s="187"/>
      <c r="M6" s="186"/>
    </row>
    <row r="7" spans="1:20" ht="7.05" customHeight="1">
      <c r="A7" s="170"/>
      <c r="B7" s="186"/>
      <c r="C7" s="186"/>
      <c r="D7" s="186"/>
      <c r="E7" s="186"/>
      <c r="F7" s="592"/>
      <c r="G7" s="590"/>
      <c r="H7" s="405"/>
      <c r="I7" s="405"/>
      <c r="J7" s="405"/>
      <c r="L7" s="188"/>
      <c r="M7" s="186"/>
      <c r="N7" s="189"/>
      <c r="O7" s="92"/>
    </row>
    <row r="8" spans="1:20" ht="33" customHeight="1">
      <c r="A8" s="170"/>
      <c r="B8" s="588" t="s">
        <v>76</v>
      </c>
      <c r="C8" s="588"/>
      <c r="D8" s="588"/>
      <c r="E8" s="186"/>
      <c r="F8" s="190"/>
      <c r="G8" s="191"/>
      <c r="H8" s="191"/>
      <c r="I8" s="191"/>
      <c r="J8" s="191"/>
      <c r="K8" s="191"/>
      <c r="L8" s="192"/>
      <c r="M8" s="186"/>
    </row>
    <row r="9" spans="1:20" ht="6.6" customHeight="1">
      <c r="A9" s="170"/>
      <c r="B9" s="193"/>
      <c r="C9" s="193"/>
      <c r="D9" s="193"/>
      <c r="E9" s="193"/>
      <c r="F9" s="193"/>
      <c r="G9" s="193"/>
      <c r="H9" s="193"/>
      <c r="I9" s="193"/>
      <c r="J9" s="193"/>
      <c r="K9" s="193"/>
      <c r="L9" s="193"/>
      <c r="M9" s="193"/>
      <c r="N9" s="194"/>
      <c r="O9" s="92"/>
    </row>
    <row r="10" spans="1:20" ht="14.55" customHeight="1">
      <c r="A10" s="170"/>
      <c r="B10" s="304"/>
      <c r="C10" s="193"/>
      <c r="D10" s="193"/>
      <c r="E10" s="193"/>
      <c r="F10" s="193"/>
      <c r="G10" s="193"/>
      <c r="H10" s="193"/>
      <c r="I10" s="193"/>
      <c r="J10" s="193"/>
      <c r="K10" s="193"/>
      <c r="L10" s="193"/>
      <c r="M10" s="193"/>
      <c r="N10" s="173"/>
      <c r="O10" s="170"/>
    </row>
    <row r="11" spans="1:20" ht="23.1" customHeight="1" thickBot="1">
      <c r="B11" s="372" t="s">
        <v>356</v>
      </c>
      <c r="C11" s="373" t="str">
        <f>IF('1.Demande d''admissibilité'!F33=0,"",'1.Demande d''admissibilité'!F33)</f>
        <v/>
      </c>
      <c r="D11" s="195"/>
      <c r="E11" s="373"/>
      <c r="F11" s="373"/>
      <c r="G11" s="373"/>
      <c r="H11" s="373"/>
      <c r="I11" s="373"/>
      <c r="J11" s="373"/>
      <c r="K11" s="373"/>
      <c r="L11" s="196" t="str">
        <f>G6</f>
        <v>PE2XX-XXXX</v>
      </c>
      <c r="M11" s="374"/>
      <c r="N11" s="305"/>
      <c r="O11" s="305"/>
      <c r="R11"/>
      <c r="S11"/>
      <c r="T11"/>
    </row>
    <row r="12" spans="1:20" ht="22.5" customHeight="1" thickBot="1">
      <c r="B12" s="593" t="s">
        <v>77</v>
      </c>
      <c r="C12" s="594"/>
      <c r="D12" s="595" t="s">
        <v>357</v>
      </c>
      <c r="E12" s="596"/>
      <c r="F12" s="597"/>
      <c r="G12" s="547" t="s">
        <v>358</v>
      </c>
      <c r="H12" s="548"/>
      <c r="I12" s="548"/>
      <c r="J12" s="549"/>
      <c r="K12" s="598" t="s">
        <v>327</v>
      </c>
      <c r="L12" s="593"/>
      <c r="M12" s="374"/>
      <c r="N12" s="305"/>
      <c r="O12" s="305"/>
      <c r="R12"/>
      <c r="S12"/>
      <c r="T12"/>
    </row>
    <row r="13" spans="1:20" ht="24" customHeight="1" thickBot="1">
      <c r="B13" s="550" t="s">
        <v>328</v>
      </c>
      <c r="C13" s="552" t="s">
        <v>329</v>
      </c>
      <c r="D13" s="554" t="s">
        <v>330</v>
      </c>
      <c r="E13" s="556" t="s">
        <v>78</v>
      </c>
      <c r="F13" s="558" t="s">
        <v>331</v>
      </c>
      <c r="G13" s="560" t="s">
        <v>79</v>
      </c>
      <c r="H13" s="561"/>
      <c r="I13" s="562"/>
      <c r="J13" s="558" t="s">
        <v>80</v>
      </c>
      <c r="K13" s="563" t="s">
        <v>81</v>
      </c>
      <c r="L13" s="564"/>
      <c r="M13" s="374"/>
      <c r="N13" s="305"/>
      <c r="O13" s="305"/>
      <c r="R13"/>
      <c r="S13"/>
      <c r="T13"/>
    </row>
    <row r="14" spans="1:20" s="61" customFormat="1" ht="22.5" customHeight="1" thickBot="1">
      <c r="B14" s="551"/>
      <c r="C14" s="553"/>
      <c r="D14" s="555"/>
      <c r="E14" s="557"/>
      <c r="F14" s="559"/>
      <c r="G14" s="411" t="s">
        <v>82</v>
      </c>
      <c r="H14" s="412" t="s">
        <v>83</v>
      </c>
      <c r="I14" s="410" t="s">
        <v>84</v>
      </c>
      <c r="J14" s="559"/>
      <c r="K14" s="565"/>
      <c r="L14" s="566"/>
      <c r="M14" s="375"/>
      <c r="N14" s="307"/>
      <c r="O14" s="307"/>
      <c r="P14" s="307"/>
      <c r="Q14" s="307"/>
    </row>
    <row r="15" spans="1:20" ht="18" customHeight="1">
      <c r="B15" s="567" t="s">
        <v>332</v>
      </c>
      <c r="C15" s="407" t="s">
        <v>333</v>
      </c>
      <c r="D15" s="376"/>
      <c r="E15" s="408"/>
      <c r="F15" s="409">
        <f>E15-D15</f>
        <v>0</v>
      </c>
      <c r="G15" s="407"/>
      <c r="H15" s="407"/>
      <c r="I15" s="408"/>
      <c r="J15" s="409">
        <f>I15-D15</f>
        <v>0</v>
      </c>
      <c r="K15" s="570"/>
      <c r="L15" s="571"/>
      <c r="M15" s="374"/>
      <c r="N15" s="305"/>
      <c r="O15" s="305"/>
      <c r="R15"/>
      <c r="S15"/>
      <c r="T15"/>
    </row>
    <row r="16" spans="1:20" ht="18" customHeight="1">
      <c r="B16" s="568"/>
      <c r="C16" s="379" t="s">
        <v>334</v>
      </c>
      <c r="D16" s="380"/>
      <c r="E16" s="381"/>
      <c r="F16" s="382">
        <f t="shared" ref="F16:F21" si="0">E16-D16</f>
        <v>0</v>
      </c>
      <c r="G16" s="379"/>
      <c r="H16" s="379"/>
      <c r="I16" s="381"/>
      <c r="J16" s="382">
        <f t="shared" ref="J16:J78" si="1">I16-D16</f>
        <v>0</v>
      </c>
      <c r="K16" s="572"/>
      <c r="L16" s="573"/>
      <c r="M16" s="374"/>
      <c r="N16" s="305"/>
      <c r="O16" s="305"/>
      <c r="R16"/>
      <c r="S16"/>
      <c r="T16"/>
    </row>
    <row r="17" spans="1:20" ht="18" customHeight="1">
      <c r="B17" s="568"/>
      <c r="C17" s="383"/>
      <c r="D17" s="384"/>
      <c r="E17" s="385"/>
      <c r="F17" s="382">
        <f t="shared" si="0"/>
        <v>0</v>
      </c>
      <c r="G17" s="383"/>
      <c r="H17" s="383"/>
      <c r="I17" s="385"/>
      <c r="J17" s="382">
        <f t="shared" si="1"/>
        <v>0</v>
      </c>
      <c r="K17" s="572"/>
      <c r="L17" s="573"/>
      <c r="M17" s="374"/>
      <c r="N17" s="305"/>
      <c r="O17" s="305"/>
      <c r="R17"/>
      <c r="S17"/>
      <c r="T17"/>
    </row>
    <row r="18" spans="1:20" ht="18" hidden="1" customHeight="1" outlineLevel="1">
      <c r="B18" s="568"/>
      <c r="C18" s="383"/>
      <c r="D18" s="384"/>
      <c r="E18" s="385"/>
      <c r="F18" s="382">
        <f t="shared" si="0"/>
        <v>0</v>
      </c>
      <c r="G18" s="383"/>
      <c r="H18" s="383"/>
      <c r="I18" s="385"/>
      <c r="J18" s="382">
        <f t="shared" si="1"/>
        <v>0</v>
      </c>
      <c r="K18" s="572"/>
      <c r="L18" s="573"/>
      <c r="M18" s="374"/>
      <c r="N18" s="305"/>
      <c r="O18" s="305"/>
      <c r="R18"/>
      <c r="S18"/>
      <c r="T18"/>
    </row>
    <row r="19" spans="1:20" ht="18" hidden="1" customHeight="1" outlineLevel="1">
      <c r="B19" s="568"/>
      <c r="C19" s="383"/>
      <c r="D19" s="384"/>
      <c r="E19" s="385"/>
      <c r="F19" s="382">
        <f t="shared" si="0"/>
        <v>0</v>
      </c>
      <c r="G19" s="383"/>
      <c r="H19" s="383"/>
      <c r="I19" s="385"/>
      <c r="J19" s="382">
        <f t="shared" si="1"/>
        <v>0</v>
      </c>
      <c r="K19" s="572"/>
      <c r="L19" s="573"/>
      <c r="M19" s="374"/>
      <c r="N19" s="305"/>
      <c r="O19" s="305"/>
      <c r="R19"/>
      <c r="S19"/>
      <c r="T19"/>
    </row>
    <row r="20" spans="1:20" ht="18" hidden="1" customHeight="1" outlineLevel="1">
      <c r="B20" s="568"/>
      <c r="C20" s="383"/>
      <c r="D20" s="384"/>
      <c r="E20" s="385"/>
      <c r="F20" s="382">
        <f>E20-D20</f>
        <v>0</v>
      </c>
      <c r="G20" s="383"/>
      <c r="H20" s="383"/>
      <c r="I20" s="385"/>
      <c r="J20" s="382">
        <f t="shared" si="1"/>
        <v>0</v>
      </c>
      <c r="K20" s="572"/>
      <c r="L20" s="573"/>
      <c r="M20" s="374"/>
      <c r="N20" s="305"/>
      <c r="O20" s="305"/>
      <c r="R20"/>
      <c r="S20"/>
      <c r="T20"/>
    </row>
    <row r="21" spans="1:20" ht="18" hidden="1" customHeight="1" outlineLevel="1">
      <c r="B21" s="568"/>
      <c r="C21" s="386"/>
      <c r="D21" s="387"/>
      <c r="E21" s="388"/>
      <c r="F21" s="382">
        <f t="shared" si="0"/>
        <v>0</v>
      </c>
      <c r="G21" s="386"/>
      <c r="H21" s="386"/>
      <c r="I21" s="388"/>
      <c r="J21" s="382">
        <f t="shared" si="1"/>
        <v>0</v>
      </c>
      <c r="K21" s="574"/>
      <c r="L21" s="575"/>
      <c r="M21" s="374"/>
      <c r="N21" s="305"/>
      <c r="O21" s="305"/>
      <c r="R21"/>
      <c r="S21"/>
      <c r="T21"/>
    </row>
    <row r="22" spans="1:20" ht="18" customHeight="1" collapsed="1" thickBot="1">
      <c r="B22" s="569"/>
      <c r="C22" s="389" t="s">
        <v>335</v>
      </c>
      <c r="D22" s="390">
        <f>SUM(D15:D21)</f>
        <v>0</v>
      </c>
      <c r="E22" s="390">
        <f>SUM(E15:E21)</f>
        <v>0</v>
      </c>
      <c r="F22" s="391">
        <f>SUM(F15:F21)</f>
        <v>0</v>
      </c>
      <c r="G22" s="389"/>
      <c r="H22" s="389"/>
      <c r="I22" s="390">
        <f>SUM(I15:I21)</f>
        <v>0</v>
      </c>
      <c r="J22" s="391">
        <f>I22-D22</f>
        <v>0</v>
      </c>
      <c r="K22" s="578"/>
      <c r="L22" s="579"/>
      <c r="M22" s="374"/>
      <c r="N22" s="305"/>
      <c r="O22" s="305"/>
      <c r="R22"/>
      <c r="S22"/>
      <c r="T22"/>
    </row>
    <row r="23" spans="1:20" s="394" customFormat="1" ht="18" customHeight="1">
      <c r="A23"/>
      <c r="B23" s="567" t="s">
        <v>336</v>
      </c>
      <c r="C23" s="392"/>
      <c r="D23" s="376"/>
      <c r="E23" s="377"/>
      <c r="F23" s="378">
        <f>E23-D23</f>
        <v>0</v>
      </c>
      <c r="G23" s="392"/>
      <c r="H23" s="392"/>
      <c r="I23" s="377"/>
      <c r="J23" s="378">
        <f t="shared" si="1"/>
        <v>0</v>
      </c>
      <c r="K23" s="570"/>
      <c r="L23" s="571"/>
      <c r="M23" s="393"/>
      <c r="N23" s="342"/>
      <c r="O23" s="342"/>
      <c r="P23" s="342"/>
      <c r="Q23" s="342"/>
    </row>
    <row r="24" spans="1:20" ht="18" customHeight="1">
      <c r="B24" s="568"/>
      <c r="C24" s="383"/>
      <c r="D24" s="380"/>
      <c r="E24" s="381"/>
      <c r="F24" s="382">
        <f>E24-D24</f>
        <v>0</v>
      </c>
      <c r="G24" s="383"/>
      <c r="H24" s="383"/>
      <c r="I24" s="381"/>
      <c r="J24" s="382">
        <f t="shared" si="1"/>
        <v>0</v>
      </c>
      <c r="K24" s="572"/>
      <c r="L24" s="573"/>
      <c r="M24" s="374"/>
      <c r="N24" s="305"/>
      <c r="O24" s="305"/>
      <c r="R24"/>
      <c r="S24"/>
      <c r="T24"/>
    </row>
    <row r="25" spans="1:20" ht="18" customHeight="1">
      <c r="B25" s="568"/>
      <c r="C25" s="383"/>
      <c r="D25" s="384"/>
      <c r="E25" s="385"/>
      <c r="F25" s="382">
        <f t="shared" ref="F25:F27" si="2">E25-D25</f>
        <v>0</v>
      </c>
      <c r="G25" s="383"/>
      <c r="H25" s="383"/>
      <c r="I25" s="385"/>
      <c r="J25" s="382">
        <f t="shared" si="1"/>
        <v>0</v>
      </c>
      <c r="K25" s="572"/>
      <c r="L25" s="573"/>
      <c r="M25" s="374"/>
      <c r="N25" s="305"/>
      <c r="O25" s="305"/>
      <c r="R25"/>
      <c r="S25"/>
      <c r="T25"/>
    </row>
    <row r="26" spans="1:20" ht="18" hidden="1" customHeight="1" outlineLevel="1">
      <c r="B26" s="568"/>
      <c r="C26" s="383"/>
      <c r="D26" s="384"/>
      <c r="E26" s="385"/>
      <c r="F26" s="382">
        <f t="shared" si="2"/>
        <v>0</v>
      </c>
      <c r="G26" s="383"/>
      <c r="H26" s="383"/>
      <c r="I26" s="385"/>
      <c r="J26" s="382">
        <f t="shared" si="1"/>
        <v>0</v>
      </c>
      <c r="K26" s="572"/>
      <c r="L26" s="573"/>
      <c r="M26" s="374"/>
      <c r="N26" s="305"/>
      <c r="O26" s="305"/>
      <c r="R26"/>
      <c r="S26"/>
      <c r="T26"/>
    </row>
    <row r="27" spans="1:20" ht="18" hidden="1" customHeight="1" outlineLevel="1">
      <c r="B27" s="568"/>
      <c r="C27" s="383"/>
      <c r="D27" s="384"/>
      <c r="E27" s="385"/>
      <c r="F27" s="382">
        <f t="shared" si="2"/>
        <v>0</v>
      </c>
      <c r="G27" s="383"/>
      <c r="H27" s="383"/>
      <c r="I27" s="385"/>
      <c r="J27" s="382">
        <f t="shared" si="1"/>
        <v>0</v>
      </c>
      <c r="K27" s="572"/>
      <c r="L27" s="573"/>
      <c r="M27" s="374"/>
      <c r="N27" s="305"/>
      <c r="O27" s="305"/>
      <c r="R27"/>
      <c r="S27"/>
      <c r="T27"/>
    </row>
    <row r="28" spans="1:20" ht="18" hidden="1" customHeight="1" outlineLevel="1">
      <c r="B28" s="568"/>
      <c r="C28" s="383"/>
      <c r="D28" s="384"/>
      <c r="E28" s="385"/>
      <c r="F28" s="382">
        <f>E28-D28</f>
        <v>0</v>
      </c>
      <c r="G28" s="383"/>
      <c r="H28" s="383"/>
      <c r="I28" s="385"/>
      <c r="J28" s="382">
        <f t="shared" si="1"/>
        <v>0</v>
      </c>
      <c r="K28" s="572"/>
      <c r="L28" s="573"/>
      <c r="M28" s="374"/>
      <c r="N28" s="305"/>
      <c r="O28" s="305"/>
      <c r="R28"/>
      <c r="S28"/>
      <c r="T28"/>
    </row>
    <row r="29" spans="1:20" ht="18" hidden="1" customHeight="1" outlineLevel="1">
      <c r="B29" s="568"/>
      <c r="C29" s="386"/>
      <c r="D29" s="387"/>
      <c r="E29" s="388"/>
      <c r="F29" s="382">
        <f t="shared" ref="F29" si="3">E29-D29</f>
        <v>0</v>
      </c>
      <c r="G29" s="386"/>
      <c r="H29" s="386"/>
      <c r="I29" s="388"/>
      <c r="J29" s="382">
        <f t="shared" si="1"/>
        <v>0</v>
      </c>
      <c r="K29" s="574"/>
      <c r="L29" s="575"/>
      <c r="M29" s="374"/>
      <c r="N29" s="305"/>
      <c r="O29" s="305"/>
      <c r="R29"/>
      <c r="S29"/>
      <c r="T29"/>
    </row>
    <row r="30" spans="1:20" ht="18" customHeight="1" collapsed="1" thickBot="1">
      <c r="B30" s="569"/>
      <c r="C30" s="389" t="s">
        <v>335</v>
      </c>
      <c r="D30" s="395">
        <f>SUM(D23:D29)</f>
        <v>0</v>
      </c>
      <c r="E30" s="395">
        <f>SUM(E23:E29)</f>
        <v>0</v>
      </c>
      <c r="F30" s="396">
        <f>SUM(F23:F29)</f>
        <v>0</v>
      </c>
      <c r="G30" s="389"/>
      <c r="H30" s="389"/>
      <c r="I30" s="395">
        <f>SUM(I23:I29)</f>
        <v>0</v>
      </c>
      <c r="J30" s="396">
        <f t="shared" si="1"/>
        <v>0</v>
      </c>
      <c r="K30" s="576"/>
      <c r="L30" s="577"/>
      <c r="M30" s="374"/>
      <c r="N30" s="305"/>
      <c r="O30" s="305"/>
      <c r="R30"/>
      <c r="S30"/>
      <c r="T30"/>
    </row>
    <row r="31" spans="1:20" s="398" customFormat="1" ht="18" customHeight="1">
      <c r="A31"/>
      <c r="B31" s="567" t="s">
        <v>337</v>
      </c>
      <c r="C31" s="392"/>
      <c r="D31" s="376"/>
      <c r="E31" s="377"/>
      <c r="F31" s="378">
        <f>E31-D31</f>
        <v>0</v>
      </c>
      <c r="G31" s="392"/>
      <c r="H31" s="392"/>
      <c r="I31" s="377"/>
      <c r="J31" s="378">
        <f t="shared" si="1"/>
        <v>0</v>
      </c>
      <c r="K31" s="580"/>
      <c r="L31" s="581"/>
      <c r="M31" s="397"/>
      <c r="N31" s="343"/>
      <c r="O31" s="343"/>
      <c r="P31" s="343"/>
      <c r="Q31" s="343"/>
    </row>
    <row r="32" spans="1:20" ht="18" customHeight="1">
      <c r="B32" s="568"/>
      <c r="C32" s="383"/>
      <c r="D32" s="380"/>
      <c r="E32" s="381"/>
      <c r="F32" s="382">
        <f>E32-D32</f>
        <v>0</v>
      </c>
      <c r="G32" s="383"/>
      <c r="H32" s="383"/>
      <c r="I32" s="381"/>
      <c r="J32" s="382">
        <f t="shared" si="1"/>
        <v>0</v>
      </c>
      <c r="K32" s="572"/>
      <c r="L32" s="582"/>
      <c r="M32" s="374"/>
      <c r="N32" s="305"/>
      <c r="O32" s="305"/>
      <c r="R32"/>
      <c r="S32"/>
      <c r="T32"/>
    </row>
    <row r="33" spans="1:20" ht="18" customHeight="1">
      <c r="B33" s="568"/>
      <c r="C33" s="383"/>
      <c r="D33" s="384"/>
      <c r="E33" s="385"/>
      <c r="F33" s="382">
        <f t="shared" ref="F33:F35" si="4">E33-D33</f>
        <v>0</v>
      </c>
      <c r="G33" s="383"/>
      <c r="H33" s="383"/>
      <c r="I33" s="385"/>
      <c r="J33" s="382">
        <f t="shared" si="1"/>
        <v>0</v>
      </c>
      <c r="K33" s="572"/>
      <c r="L33" s="582"/>
      <c r="M33" s="374"/>
      <c r="N33" s="305"/>
      <c r="O33" s="305"/>
      <c r="R33"/>
      <c r="S33"/>
      <c r="T33"/>
    </row>
    <row r="34" spans="1:20" ht="18" hidden="1" customHeight="1" outlineLevel="1">
      <c r="B34" s="568"/>
      <c r="C34" s="383"/>
      <c r="D34" s="384"/>
      <c r="E34" s="385"/>
      <c r="F34" s="382">
        <f t="shared" si="4"/>
        <v>0</v>
      </c>
      <c r="G34" s="383"/>
      <c r="H34" s="383"/>
      <c r="I34" s="385"/>
      <c r="J34" s="382">
        <f t="shared" si="1"/>
        <v>0</v>
      </c>
      <c r="K34" s="572"/>
      <c r="L34" s="582"/>
      <c r="M34" s="374"/>
      <c r="N34" s="305"/>
      <c r="O34" s="305"/>
      <c r="R34"/>
      <c r="S34"/>
      <c r="T34"/>
    </row>
    <row r="35" spans="1:20" ht="18" hidden="1" customHeight="1" outlineLevel="1">
      <c r="B35" s="568"/>
      <c r="C35" s="383"/>
      <c r="D35" s="384"/>
      <c r="E35" s="385"/>
      <c r="F35" s="382">
        <f t="shared" si="4"/>
        <v>0</v>
      </c>
      <c r="G35" s="383"/>
      <c r="H35" s="383"/>
      <c r="I35" s="385"/>
      <c r="J35" s="382">
        <f t="shared" si="1"/>
        <v>0</v>
      </c>
      <c r="K35" s="572"/>
      <c r="L35" s="582"/>
      <c r="M35" s="374"/>
      <c r="N35" s="305"/>
      <c r="O35" s="305"/>
      <c r="R35"/>
      <c r="S35"/>
      <c r="T35"/>
    </row>
    <row r="36" spans="1:20" ht="18" hidden="1" customHeight="1" outlineLevel="1">
      <c r="B36" s="568"/>
      <c r="C36" s="383"/>
      <c r="D36" s="384"/>
      <c r="E36" s="385"/>
      <c r="F36" s="382">
        <f>E36-D36</f>
        <v>0</v>
      </c>
      <c r="G36" s="383"/>
      <c r="H36" s="383"/>
      <c r="I36" s="385"/>
      <c r="J36" s="382">
        <f t="shared" si="1"/>
        <v>0</v>
      </c>
      <c r="K36" s="572"/>
      <c r="L36" s="582"/>
      <c r="M36" s="374"/>
      <c r="N36" s="305"/>
      <c r="O36" s="305"/>
      <c r="R36"/>
      <c r="S36"/>
      <c r="T36"/>
    </row>
    <row r="37" spans="1:20" ht="18" hidden="1" customHeight="1" outlineLevel="1">
      <c r="B37" s="568"/>
      <c r="C37" s="386"/>
      <c r="D37" s="387"/>
      <c r="E37" s="388"/>
      <c r="F37" s="382">
        <f t="shared" ref="F37" si="5">E37-D37</f>
        <v>0</v>
      </c>
      <c r="G37" s="386"/>
      <c r="H37" s="386"/>
      <c r="I37" s="388"/>
      <c r="J37" s="382">
        <f t="shared" si="1"/>
        <v>0</v>
      </c>
      <c r="K37" s="574"/>
      <c r="L37" s="583"/>
      <c r="M37" s="374"/>
      <c r="N37" s="305"/>
      <c r="O37" s="305"/>
      <c r="R37"/>
      <c r="S37"/>
      <c r="T37"/>
    </row>
    <row r="38" spans="1:20" ht="18" customHeight="1" collapsed="1" thickBot="1">
      <c r="B38" s="569"/>
      <c r="C38" s="389" t="s">
        <v>335</v>
      </c>
      <c r="D38" s="399">
        <f>SUM(D31:D37)</f>
        <v>0</v>
      </c>
      <c r="E38" s="399">
        <f>SUM(E31:E37)</f>
        <v>0</v>
      </c>
      <c r="F38" s="400">
        <f>SUM(F31:F37)</f>
        <v>0</v>
      </c>
      <c r="G38" s="389"/>
      <c r="H38" s="389"/>
      <c r="I38" s="399">
        <f>SUM(I31:I37)</f>
        <v>0</v>
      </c>
      <c r="J38" s="400">
        <f t="shared" si="1"/>
        <v>0</v>
      </c>
      <c r="K38" s="584"/>
      <c r="L38" s="585"/>
      <c r="M38" s="374"/>
      <c r="N38" s="305"/>
      <c r="O38" s="305"/>
      <c r="R38"/>
      <c r="S38"/>
      <c r="T38"/>
    </row>
    <row r="39" spans="1:20" s="394" customFormat="1" ht="18" customHeight="1">
      <c r="A39"/>
      <c r="B39" s="567" t="s">
        <v>338</v>
      </c>
      <c r="C39" s="392"/>
      <c r="D39" s="376"/>
      <c r="E39" s="377"/>
      <c r="F39" s="378">
        <f>E39-D39</f>
        <v>0</v>
      </c>
      <c r="G39" s="392"/>
      <c r="H39" s="392"/>
      <c r="I39" s="377"/>
      <c r="J39" s="378">
        <f t="shared" si="1"/>
        <v>0</v>
      </c>
      <c r="K39" s="570"/>
      <c r="L39" s="571"/>
      <c r="M39" s="393"/>
      <c r="N39" s="342"/>
      <c r="O39" s="342"/>
      <c r="P39" s="342"/>
      <c r="Q39" s="342"/>
    </row>
    <row r="40" spans="1:20" ht="18" customHeight="1">
      <c r="B40" s="568"/>
      <c r="C40" s="383"/>
      <c r="D40" s="380"/>
      <c r="E40" s="381"/>
      <c r="F40" s="382">
        <f>E40-D40</f>
        <v>0</v>
      </c>
      <c r="G40" s="383"/>
      <c r="H40" s="383"/>
      <c r="I40" s="381"/>
      <c r="J40" s="382">
        <f t="shared" si="1"/>
        <v>0</v>
      </c>
      <c r="K40" s="572"/>
      <c r="L40" s="573"/>
      <c r="M40" s="374"/>
      <c r="N40" s="305"/>
      <c r="O40" s="305"/>
      <c r="R40"/>
      <c r="S40"/>
      <c r="T40"/>
    </row>
    <row r="41" spans="1:20" ht="18" customHeight="1">
      <c r="B41" s="568"/>
      <c r="C41" s="383"/>
      <c r="D41" s="384"/>
      <c r="E41" s="385"/>
      <c r="F41" s="382">
        <f t="shared" ref="F41:F45" si="6">E41-D41</f>
        <v>0</v>
      </c>
      <c r="G41" s="383"/>
      <c r="H41" s="383"/>
      <c r="I41" s="385"/>
      <c r="J41" s="382">
        <f t="shared" si="1"/>
        <v>0</v>
      </c>
      <c r="K41" s="572"/>
      <c r="L41" s="573"/>
      <c r="M41" s="374"/>
      <c r="N41" s="305"/>
      <c r="O41" s="305"/>
      <c r="R41"/>
      <c r="S41"/>
      <c r="T41"/>
    </row>
    <row r="42" spans="1:20" ht="18" hidden="1" customHeight="1" outlineLevel="1">
      <c r="B42" s="568"/>
      <c r="C42" s="383"/>
      <c r="D42" s="384"/>
      <c r="E42" s="385"/>
      <c r="F42" s="382">
        <f t="shared" si="6"/>
        <v>0</v>
      </c>
      <c r="G42" s="383"/>
      <c r="H42" s="383"/>
      <c r="I42" s="385"/>
      <c r="J42" s="382">
        <f t="shared" si="1"/>
        <v>0</v>
      </c>
      <c r="K42" s="572"/>
      <c r="L42" s="573"/>
      <c r="M42" s="374"/>
      <c r="N42" s="305"/>
      <c r="O42" s="305"/>
      <c r="R42"/>
      <c r="S42"/>
      <c r="T42"/>
    </row>
    <row r="43" spans="1:20" ht="18" hidden="1" customHeight="1" outlineLevel="1">
      <c r="B43" s="568"/>
      <c r="C43" s="383"/>
      <c r="D43" s="384"/>
      <c r="E43" s="385"/>
      <c r="F43" s="382">
        <f t="shared" si="6"/>
        <v>0</v>
      </c>
      <c r="G43" s="383"/>
      <c r="H43" s="383"/>
      <c r="I43" s="385"/>
      <c r="J43" s="382">
        <f t="shared" si="1"/>
        <v>0</v>
      </c>
      <c r="K43" s="572"/>
      <c r="L43" s="573"/>
      <c r="M43" s="374"/>
      <c r="N43" s="305"/>
      <c r="O43" s="305"/>
      <c r="R43"/>
      <c r="S43"/>
      <c r="T43"/>
    </row>
    <row r="44" spans="1:20" ht="18" hidden="1" customHeight="1" outlineLevel="1">
      <c r="B44" s="568"/>
      <c r="C44" s="383"/>
      <c r="D44" s="384"/>
      <c r="E44" s="385"/>
      <c r="F44" s="382">
        <f>E44-D44</f>
        <v>0</v>
      </c>
      <c r="G44" s="383"/>
      <c r="H44" s="383"/>
      <c r="I44" s="385"/>
      <c r="J44" s="382">
        <f t="shared" si="1"/>
        <v>0</v>
      </c>
      <c r="K44" s="572"/>
      <c r="L44" s="573"/>
      <c r="M44" s="374"/>
      <c r="N44" s="305"/>
      <c r="O44" s="305"/>
      <c r="R44"/>
      <c r="S44"/>
      <c r="T44"/>
    </row>
    <row r="45" spans="1:20" ht="18" hidden="1" customHeight="1" outlineLevel="1">
      <c r="B45" s="568"/>
      <c r="C45" s="386"/>
      <c r="D45" s="387"/>
      <c r="E45" s="388"/>
      <c r="F45" s="382">
        <f t="shared" si="6"/>
        <v>0</v>
      </c>
      <c r="G45" s="386"/>
      <c r="H45" s="386"/>
      <c r="I45" s="388"/>
      <c r="J45" s="382">
        <f t="shared" si="1"/>
        <v>0</v>
      </c>
      <c r="K45" s="574"/>
      <c r="L45" s="575"/>
      <c r="M45" s="374"/>
      <c r="N45" s="305"/>
      <c r="O45" s="305"/>
      <c r="R45"/>
      <c r="S45"/>
      <c r="T45"/>
    </row>
    <row r="46" spans="1:20" ht="18" customHeight="1" collapsed="1" thickBot="1">
      <c r="B46" s="569"/>
      <c r="C46" s="389" t="s">
        <v>335</v>
      </c>
      <c r="D46" s="395">
        <f>SUM(D39:D45)</f>
        <v>0</v>
      </c>
      <c r="E46" s="395">
        <f>SUM(E39:E45)</f>
        <v>0</v>
      </c>
      <c r="F46" s="396">
        <f>SUM(F39:F45)</f>
        <v>0</v>
      </c>
      <c r="G46" s="389"/>
      <c r="H46" s="389"/>
      <c r="I46" s="395">
        <f>SUM(I39:I45)</f>
        <v>0</v>
      </c>
      <c r="J46" s="396">
        <f t="shared" si="1"/>
        <v>0</v>
      </c>
      <c r="K46" s="576"/>
      <c r="L46" s="577"/>
      <c r="M46" s="374"/>
      <c r="N46" s="305"/>
      <c r="O46" s="305"/>
      <c r="R46"/>
      <c r="S46"/>
      <c r="T46"/>
    </row>
    <row r="47" spans="1:20" s="394" customFormat="1" ht="18" customHeight="1">
      <c r="A47"/>
      <c r="B47" s="567" t="s">
        <v>339</v>
      </c>
      <c r="C47" s="392"/>
      <c r="D47" s="376"/>
      <c r="E47" s="377"/>
      <c r="F47" s="378">
        <f>E47-D47</f>
        <v>0</v>
      </c>
      <c r="G47" s="392"/>
      <c r="H47" s="392"/>
      <c r="I47" s="377"/>
      <c r="J47" s="378">
        <f t="shared" si="1"/>
        <v>0</v>
      </c>
      <c r="K47" s="570"/>
      <c r="L47" s="571"/>
      <c r="M47" s="393"/>
      <c r="N47" s="342"/>
      <c r="O47" s="342"/>
      <c r="P47" s="342"/>
      <c r="Q47" s="342"/>
    </row>
    <row r="48" spans="1:20" ht="18" customHeight="1">
      <c r="B48" s="568"/>
      <c r="C48" s="383"/>
      <c r="D48" s="380"/>
      <c r="E48" s="381"/>
      <c r="F48" s="382">
        <f t="shared" ref="F48:F53" si="7">E48-D48</f>
        <v>0</v>
      </c>
      <c r="G48" s="383"/>
      <c r="H48" s="383"/>
      <c r="I48" s="381"/>
      <c r="J48" s="382">
        <f t="shared" si="1"/>
        <v>0</v>
      </c>
      <c r="K48" s="572"/>
      <c r="L48" s="573"/>
      <c r="M48" s="374"/>
      <c r="N48" s="305"/>
      <c r="O48" s="305"/>
      <c r="R48"/>
      <c r="S48"/>
      <c r="T48"/>
    </row>
    <row r="49" spans="1:20" ht="18" customHeight="1">
      <c r="B49" s="568"/>
      <c r="C49" s="383"/>
      <c r="D49" s="384"/>
      <c r="E49" s="385"/>
      <c r="F49" s="382">
        <f t="shared" si="7"/>
        <v>0</v>
      </c>
      <c r="G49" s="383"/>
      <c r="H49" s="383"/>
      <c r="I49" s="385"/>
      <c r="J49" s="382">
        <f t="shared" si="1"/>
        <v>0</v>
      </c>
      <c r="K49" s="572"/>
      <c r="L49" s="573"/>
      <c r="M49" s="374"/>
      <c r="N49" s="305"/>
      <c r="O49" s="305"/>
      <c r="R49"/>
      <c r="S49"/>
      <c r="T49"/>
    </row>
    <row r="50" spans="1:20" ht="18" hidden="1" customHeight="1" outlineLevel="1">
      <c r="B50" s="568"/>
      <c r="C50" s="383"/>
      <c r="D50" s="384"/>
      <c r="E50" s="385"/>
      <c r="F50" s="382">
        <f t="shared" si="7"/>
        <v>0</v>
      </c>
      <c r="G50" s="383"/>
      <c r="H50" s="383"/>
      <c r="I50" s="385"/>
      <c r="J50" s="382">
        <f t="shared" si="1"/>
        <v>0</v>
      </c>
      <c r="K50" s="572"/>
      <c r="L50" s="573"/>
      <c r="M50" s="374"/>
      <c r="N50" s="305"/>
      <c r="O50" s="305"/>
      <c r="R50"/>
      <c r="S50"/>
      <c r="T50"/>
    </row>
    <row r="51" spans="1:20" ht="18" hidden="1" customHeight="1" outlineLevel="1">
      <c r="B51" s="568"/>
      <c r="C51" s="383"/>
      <c r="D51" s="384"/>
      <c r="E51" s="385"/>
      <c r="F51" s="382">
        <f>E51-D51</f>
        <v>0</v>
      </c>
      <c r="G51" s="383"/>
      <c r="H51" s="383"/>
      <c r="I51" s="385"/>
      <c r="J51" s="382">
        <f t="shared" si="1"/>
        <v>0</v>
      </c>
      <c r="K51" s="572"/>
      <c r="L51" s="573"/>
      <c r="M51" s="374"/>
      <c r="N51" s="305"/>
      <c r="O51" s="305"/>
      <c r="R51"/>
      <c r="S51"/>
      <c r="T51"/>
    </row>
    <row r="52" spans="1:20" ht="18" hidden="1" customHeight="1" outlineLevel="1">
      <c r="B52" s="568"/>
      <c r="C52" s="383"/>
      <c r="D52" s="384"/>
      <c r="E52" s="385"/>
      <c r="F52" s="382">
        <f t="shared" si="7"/>
        <v>0</v>
      </c>
      <c r="G52" s="383"/>
      <c r="H52" s="383"/>
      <c r="I52" s="385"/>
      <c r="J52" s="382">
        <f t="shared" si="1"/>
        <v>0</v>
      </c>
      <c r="K52" s="572"/>
      <c r="L52" s="573"/>
      <c r="M52" s="374"/>
      <c r="N52" s="305"/>
      <c r="O52" s="305"/>
      <c r="R52"/>
      <c r="S52"/>
      <c r="T52"/>
    </row>
    <row r="53" spans="1:20" ht="18" hidden="1" customHeight="1" outlineLevel="1">
      <c r="B53" s="568"/>
      <c r="C53" s="386"/>
      <c r="D53" s="387"/>
      <c r="E53" s="388"/>
      <c r="F53" s="382">
        <f t="shared" si="7"/>
        <v>0</v>
      </c>
      <c r="G53" s="386"/>
      <c r="H53" s="386"/>
      <c r="I53" s="388"/>
      <c r="J53" s="382">
        <f t="shared" si="1"/>
        <v>0</v>
      </c>
      <c r="K53" s="574"/>
      <c r="L53" s="575"/>
      <c r="M53" s="374"/>
      <c r="N53" s="305"/>
      <c r="O53" s="305"/>
      <c r="R53"/>
      <c r="S53"/>
      <c r="T53"/>
    </row>
    <row r="54" spans="1:20" ht="18" customHeight="1" collapsed="1" thickBot="1">
      <c r="B54" s="569"/>
      <c r="C54" s="389" t="s">
        <v>335</v>
      </c>
      <c r="D54" s="395">
        <f>SUM(D47:D53)</f>
        <v>0</v>
      </c>
      <c r="E54" s="395">
        <f>SUM(E47:E53)</f>
        <v>0</v>
      </c>
      <c r="F54" s="396">
        <f>SUM(F47:F53)</f>
        <v>0</v>
      </c>
      <c r="G54" s="389"/>
      <c r="H54" s="389"/>
      <c r="I54" s="395">
        <f>SUM(I47:I53)</f>
        <v>0</v>
      </c>
      <c r="J54" s="396">
        <f t="shared" si="1"/>
        <v>0</v>
      </c>
      <c r="K54" s="576"/>
      <c r="L54" s="577"/>
      <c r="M54" s="374"/>
      <c r="N54" s="305"/>
      <c r="O54" s="305"/>
      <c r="R54"/>
      <c r="S54"/>
      <c r="T54"/>
    </row>
    <row r="55" spans="1:20" s="394" customFormat="1" ht="18" customHeight="1">
      <c r="A55"/>
      <c r="B55" s="567" t="s">
        <v>340</v>
      </c>
      <c r="C55" s="392"/>
      <c r="D55" s="376"/>
      <c r="E55" s="377"/>
      <c r="F55" s="378">
        <f>E55-D55</f>
        <v>0</v>
      </c>
      <c r="G55" s="392"/>
      <c r="H55" s="392"/>
      <c r="I55" s="377"/>
      <c r="J55" s="378">
        <f t="shared" si="1"/>
        <v>0</v>
      </c>
      <c r="K55" s="570"/>
      <c r="L55" s="571"/>
      <c r="M55" s="393"/>
      <c r="N55" s="342"/>
      <c r="O55" s="342"/>
      <c r="P55" s="342"/>
      <c r="Q55" s="342"/>
    </row>
    <row r="56" spans="1:20" ht="18" customHeight="1">
      <c r="B56" s="568"/>
      <c r="C56" s="383"/>
      <c r="D56" s="380"/>
      <c r="E56" s="381"/>
      <c r="F56" s="382">
        <f t="shared" ref="F56:F59" si="8">E56-D56</f>
        <v>0</v>
      </c>
      <c r="G56" s="383"/>
      <c r="H56" s="383"/>
      <c r="I56" s="381"/>
      <c r="J56" s="382">
        <f t="shared" si="1"/>
        <v>0</v>
      </c>
      <c r="K56" s="572"/>
      <c r="L56" s="573"/>
      <c r="M56" s="374"/>
      <c r="N56" s="305"/>
      <c r="O56" s="305"/>
      <c r="R56"/>
      <c r="S56"/>
      <c r="T56"/>
    </row>
    <row r="57" spans="1:20" ht="18" customHeight="1">
      <c r="B57" s="568"/>
      <c r="C57" s="383"/>
      <c r="D57" s="384"/>
      <c r="E57" s="385"/>
      <c r="F57" s="382">
        <f t="shared" si="8"/>
        <v>0</v>
      </c>
      <c r="G57" s="383"/>
      <c r="H57" s="383"/>
      <c r="I57" s="385"/>
      <c r="J57" s="382">
        <f t="shared" si="1"/>
        <v>0</v>
      </c>
      <c r="K57" s="572"/>
      <c r="L57" s="573"/>
      <c r="M57" s="374"/>
      <c r="N57" s="305"/>
      <c r="O57" s="305"/>
      <c r="R57"/>
      <c r="S57"/>
      <c r="T57"/>
    </row>
    <row r="58" spans="1:20" ht="18" hidden="1" customHeight="1" outlineLevel="1">
      <c r="B58" s="568"/>
      <c r="C58" s="383"/>
      <c r="D58" s="384"/>
      <c r="E58" s="385"/>
      <c r="F58" s="382">
        <f t="shared" si="8"/>
        <v>0</v>
      </c>
      <c r="G58" s="383"/>
      <c r="H58" s="383"/>
      <c r="I58" s="385"/>
      <c r="J58" s="382">
        <f t="shared" si="1"/>
        <v>0</v>
      </c>
      <c r="K58" s="572"/>
      <c r="L58" s="573"/>
      <c r="M58" s="374"/>
      <c r="N58" s="305"/>
      <c r="O58" s="305"/>
      <c r="R58"/>
      <c r="S58"/>
      <c r="T58"/>
    </row>
    <row r="59" spans="1:20" ht="18" hidden="1" customHeight="1" outlineLevel="1">
      <c r="B59" s="568"/>
      <c r="C59" s="383"/>
      <c r="D59" s="384"/>
      <c r="E59" s="385"/>
      <c r="F59" s="382">
        <f t="shared" si="8"/>
        <v>0</v>
      </c>
      <c r="G59" s="383"/>
      <c r="H59" s="383"/>
      <c r="I59" s="385"/>
      <c r="J59" s="382">
        <f t="shared" si="1"/>
        <v>0</v>
      </c>
      <c r="K59" s="572"/>
      <c r="L59" s="573"/>
      <c r="M59" s="374"/>
      <c r="N59" s="305"/>
      <c r="O59" s="305"/>
      <c r="R59"/>
      <c r="S59"/>
      <c r="T59"/>
    </row>
    <row r="60" spans="1:20" ht="18" hidden="1" customHeight="1" outlineLevel="1">
      <c r="B60" s="568"/>
      <c r="C60" s="383"/>
      <c r="D60" s="384"/>
      <c r="E60" s="385"/>
      <c r="F60" s="382">
        <f>E60-D60</f>
        <v>0</v>
      </c>
      <c r="G60" s="383"/>
      <c r="H60" s="383"/>
      <c r="I60" s="385"/>
      <c r="J60" s="382">
        <f t="shared" si="1"/>
        <v>0</v>
      </c>
      <c r="K60" s="572"/>
      <c r="L60" s="573"/>
      <c r="M60" s="374"/>
      <c r="N60" s="305"/>
      <c r="O60" s="305"/>
      <c r="R60"/>
      <c r="S60"/>
      <c r="T60"/>
    </row>
    <row r="61" spans="1:20" ht="18" hidden="1" customHeight="1" outlineLevel="1">
      <c r="B61" s="568"/>
      <c r="C61" s="386"/>
      <c r="D61" s="387"/>
      <c r="E61" s="388"/>
      <c r="F61" s="382">
        <f t="shared" ref="F61" si="9">E61-D61</f>
        <v>0</v>
      </c>
      <c r="G61" s="386"/>
      <c r="H61" s="386"/>
      <c r="I61" s="388"/>
      <c r="J61" s="382">
        <f t="shared" si="1"/>
        <v>0</v>
      </c>
      <c r="K61" s="574"/>
      <c r="L61" s="575"/>
      <c r="M61" s="374"/>
      <c r="N61" s="305"/>
      <c r="O61" s="305"/>
      <c r="R61"/>
      <c r="S61"/>
      <c r="T61"/>
    </row>
    <row r="62" spans="1:20" ht="18" customHeight="1" collapsed="1" thickBot="1">
      <c r="B62" s="569"/>
      <c r="C62" s="389" t="s">
        <v>335</v>
      </c>
      <c r="D62" s="395">
        <f>SUM(D55:D61)</f>
        <v>0</v>
      </c>
      <c r="E62" s="395">
        <f>SUM(E55:E61)</f>
        <v>0</v>
      </c>
      <c r="F62" s="396">
        <f>SUM(F55:F61)</f>
        <v>0</v>
      </c>
      <c r="G62" s="389"/>
      <c r="H62" s="389"/>
      <c r="I62" s="395">
        <f>SUM(I55:I61)</f>
        <v>0</v>
      </c>
      <c r="J62" s="396">
        <f t="shared" si="1"/>
        <v>0</v>
      </c>
      <c r="K62" s="576"/>
      <c r="L62" s="577"/>
      <c r="M62" s="374"/>
      <c r="N62" s="305"/>
      <c r="O62" s="305"/>
      <c r="R62"/>
      <c r="S62"/>
      <c r="T62"/>
    </row>
    <row r="63" spans="1:20" ht="18" customHeight="1">
      <c r="B63" s="567" t="s">
        <v>341</v>
      </c>
      <c r="C63" s="392"/>
      <c r="D63" s="376"/>
      <c r="E63" s="377"/>
      <c r="F63" s="378">
        <f>E63-D63</f>
        <v>0</v>
      </c>
      <c r="G63" s="392"/>
      <c r="H63" s="392"/>
      <c r="I63" s="377"/>
      <c r="J63" s="378">
        <f t="shared" si="1"/>
        <v>0</v>
      </c>
      <c r="K63" s="570"/>
      <c r="L63" s="571"/>
      <c r="M63" s="374"/>
      <c r="N63" s="305"/>
      <c r="O63" s="305"/>
      <c r="R63"/>
      <c r="S63"/>
      <c r="T63"/>
    </row>
    <row r="64" spans="1:20" ht="18" customHeight="1">
      <c r="B64" s="568"/>
      <c r="C64" s="383"/>
      <c r="D64" s="380"/>
      <c r="E64" s="381"/>
      <c r="F64" s="382">
        <f>E64-D64</f>
        <v>0</v>
      </c>
      <c r="G64" s="383"/>
      <c r="H64" s="383"/>
      <c r="I64" s="381"/>
      <c r="J64" s="382">
        <f t="shared" si="1"/>
        <v>0</v>
      </c>
      <c r="K64" s="572"/>
      <c r="L64" s="573"/>
      <c r="M64" s="374"/>
      <c r="N64" s="305"/>
      <c r="O64" s="305"/>
      <c r="R64"/>
      <c r="S64"/>
      <c r="T64"/>
    </row>
    <row r="65" spans="1:20" ht="18" customHeight="1">
      <c r="B65" s="568"/>
      <c r="C65" s="383"/>
      <c r="D65" s="384"/>
      <c r="E65" s="385"/>
      <c r="F65" s="382">
        <f>E65-D65</f>
        <v>0</v>
      </c>
      <c r="G65" s="383"/>
      <c r="H65" s="383"/>
      <c r="I65" s="385"/>
      <c r="J65" s="382">
        <f t="shared" si="1"/>
        <v>0</v>
      </c>
      <c r="K65" s="572"/>
      <c r="L65" s="573"/>
      <c r="M65" s="374"/>
      <c r="N65" s="305"/>
      <c r="O65" s="305"/>
      <c r="R65"/>
      <c r="S65"/>
      <c r="T65"/>
    </row>
    <row r="66" spans="1:20" ht="18" hidden="1" customHeight="1" outlineLevel="1">
      <c r="B66" s="568"/>
      <c r="C66" s="383"/>
      <c r="D66" s="384"/>
      <c r="E66" s="385"/>
      <c r="F66" s="382">
        <f t="shared" ref="F66:F69" si="10">E66-D66</f>
        <v>0</v>
      </c>
      <c r="G66" s="383"/>
      <c r="H66" s="383"/>
      <c r="I66" s="385"/>
      <c r="J66" s="382">
        <f t="shared" si="1"/>
        <v>0</v>
      </c>
      <c r="K66" s="572"/>
      <c r="L66" s="573"/>
      <c r="M66" s="374"/>
      <c r="N66" s="305"/>
      <c r="O66" s="305"/>
      <c r="R66"/>
      <c r="S66"/>
      <c r="T66"/>
    </row>
    <row r="67" spans="1:20" ht="18" hidden="1" customHeight="1" outlineLevel="1">
      <c r="B67" s="568"/>
      <c r="C67" s="383"/>
      <c r="D67" s="384"/>
      <c r="E67" s="385"/>
      <c r="F67" s="382">
        <f t="shared" si="10"/>
        <v>0</v>
      </c>
      <c r="G67" s="383"/>
      <c r="H67" s="383"/>
      <c r="I67" s="385"/>
      <c r="J67" s="382">
        <f t="shared" si="1"/>
        <v>0</v>
      </c>
      <c r="K67" s="572"/>
      <c r="L67" s="573"/>
      <c r="M67" s="374"/>
      <c r="N67" s="305"/>
      <c r="O67" s="305"/>
      <c r="R67"/>
      <c r="S67"/>
      <c r="T67"/>
    </row>
    <row r="68" spans="1:20" ht="18" hidden="1" customHeight="1" outlineLevel="1">
      <c r="B68" s="568"/>
      <c r="C68" s="383"/>
      <c r="D68" s="384"/>
      <c r="E68" s="385"/>
      <c r="F68" s="382">
        <f t="shared" si="10"/>
        <v>0</v>
      </c>
      <c r="G68" s="383"/>
      <c r="H68" s="383"/>
      <c r="I68" s="385"/>
      <c r="J68" s="382">
        <f t="shared" si="1"/>
        <v>0</v>
      </c>
      <c r="K68" s="572"/>
      <c r="L68" s="573"/>
      <c r="M68" s="374"/>
      <c r="N68" s="305"/>
      <c r="O68" s="305"/>
      <c r="R68"/>
      <c r="S68"/>
      <c r="T68"/>
    </row>
    <row r="69" spans="1:20" ht="18" hidden="1" customHeight="1" outlineLevel="1">
      <c r="B69" s="568"/>
      <c r="C69" s="386"/>
      <c r="D69" s="387"/>
      <c r="E69" s="388"/>
      <c r="F69" s="382">
        <f t="shared" si="10"/>
        <v>0</v>
      </c>
      <c r="G69" s="386"/>
      <c r="H69" s="386"/>
      <c r="I69" s="388"/>
      <c r="J69" s="382">
        <f t="shared" si="1"/>
        <v>0</v>
      </c>
      <c r="K69" s="574"/>
      <c r="L69" s="575"/>
      <c r="M69" s="374"/>
      <c r="N69" s="305"/>
      <c r="O69" s="305"/>
      <c r="R69"/>
      <c r="S69"/>
      <c r="T69"/>
    </row>
    <row r="70" spans="1:20" ht="18" customHeight="1" collapsed="1" thickBot="1">
      <c r="B70" s="569"/>
      <c r="C70" s="389" t="s">
        <v>335</v>
      </c>
      <c r="D70" s="390">
        <f>SUM(D63:D69)</f>
        <v>0</v>
      </c>
      <c r="E70" s="390">
        <f>SUM(E63:E69)</f>
        <v>0</v>
      </c>
      <c r="F70" s="391">
        <f>SUM(F63:F69)</f>
        <v>0</v>
      </c>
      <c r="G70" s="389"/>
      <c r="H70" s="389"/>
      <c r="I70" s="390">
        <f>SUM(I63:I69)</f>
        <v>0</v>
      </c>
      <c r="J70" s="391">
        <f t="shared" si="1"/>
        <v>0</v>
      </c>
      <c r="K70" s="578"/>
      <c r="L70" s="579"/>
      <c r="M70" s="374"/>
      <c r="N70" s="305"/>
      <c r="O70" s="305"/>
      <c r="R70"/>
      <c r="S70"/>
      <c r="T70"/>
    </row>
    <row r="71" spans="1:20" s="394" customFormat="1" ht="18" customHeight="1">
      <c r="A71"/>
      <c r="B71" s="567" t="s">
        <v>342</v>
      </c>
      <c r="C71" s="392"/>
      <c r="D71" s="376"/>
      <c r="E71" s="377"/>
      <c r="F71" s="378">
        <f>E71-D71</f>
        <v>0</v>
      </c>
      <c r="G71" s="392"/>
      <c r="H71" s="392"/>
      <c r="I71" s="377"/>
      <c r="J71" s="378">
        <f t="shared" si="1"/>
        <v>0</v>
      </c>
      <c r="K71" s="570"/>
      <c r="L71" s="571"/>
      <c r="M71" s="393"/>
      <c r="N71" s="342"/>
      <c r="O71" s="342"/>
      <c r="P71" s="342"/>
      <c r="Q71" s="342"/>
    </row>
    <row r="72" spans="1:20" ht="18" customHeight="1">
      <c r="B72" s="568"/>
      <c r="C72" s="383"/>
      <c r="D72" s="380"/>
      <c r="E72" s="381"/>
      <c r="F72" s="382">
        <f t="shared" ref="F72:F76" si="11">E72-D72</f>
        <v>0</v>
      </c>
      <c r="G72" s="383"/>
      <c r="H72" s="383"/>
      <c r="I72" s="381"/>
      <c r="J72" s="382">
        <f t="shared" si="1"/>
        <v>0</v>
      </c>
      <c r="K72" s="572"/>
      <c r="L72" s="573"/>
      <c r="M72" s="374"/>
      <c r="N72" s="305"/>
      <c r="O72" s="305"/>
      <c r="R72"/>
      <c r="S72"/>
      <c r="T72"/>
    </row>
    <row r="73" spans="1:20" ht="18" customHeight="1">
      <c r="B73" s="568"/>
      <c r="C73" s="383"/>
      <c r="D73" s="384"/>
      <c r="E73" s="385"/>
      <c r="F73" s="382">
        <f t="shared" si="11"/>
        <v>0</v>
      </c>
      <c r="G73" s="383"/>
      <c r="H73" s="383"/>
      <c r="I73" s="385"/>
      <c r="J73" s="382">
        <f t="shared" si="1"/>
        <v>0</v>
      </c>
      <c r="K73" s="572"/>
      <c r="L73" s="573"/>
      <c r="M73" s="374"/>
      <c r="N73" s="305"/>
      <c r="O73" s="305"/>
      <c r="R73"/>
      <c r="S73"/>
      <c r="T73"/>
    </row>
    <row r="74" spans="1:20" ht="18" hidden="1" customHeight="1" outlineLevel="1">
      <c r="B74" s="568"/>
      <c r="C74" s="383"/>
      <c r="D74" s="384"/>
      <c r="E74" s="385"/>
      <c r="F74" s="382">
        <f t="shared" si="11"/>
        <v>0</v>
      </c>
      <c r="G74" s="383"/>
      <c r="H74" s="383"/>
      <c r="I74" s="385"/>
      <c r="J74" s="382">
        <f t="shared" si="1"/>
        <v>0</v>
      </c>
      <c r="K74" s="572"/>
      <c r="L74" s="573"/>
      <c r="M74" s="374"/>
      <c r="N74" s="305"/>
      <c r="O74" s="305"/>
      <c r="R74"/>
      <c r="S74"/>
      <c r="T74"/>
    </row>
    <row r="75" spans="1:20" ht="18" hidden="1" customHeight="1" outlineLevel="1">
      <c r="B75" s="568"/>
      <c r="C75" s="383"/>
      <c r="D75" s="384"/>
      <c r="E75" s="385"/>
      <c r="F75" s="382">
        <f t="shared" si="11"/>
        <v>0</v>
      </c>
      <c r="G75" s="383"/>
      <c r="H75" s="383"/>
      <c r="I75" s="385"/>
      <c r="J75" s="382">
        <f t="shared" si="1"/>
        <v>0</v>
      </c>
      <c r="K75" s="572"/>
      <c r="L75" s="573"/>
      <c r="M75" s="374"/>
      <c r="N75" s="305"/>
      <c r="O75" s="305"/>
      <c r="R75"/>
      <c r="S75"/>
      <c r="T75"/>
    </row>
    <row r="76" spans="1:20" ht="18" hidden="1" customHeight="1" outlineLevel="1">
      <c r="B76" s="568"/>
      <c r="C76" s="383"/>
      <c r="D76" s="384"/>
      <c r="E76" s="385"/>
      <c r="F76" s="382">
        <f t="shared" si="11"/>
        <v>0</v>
      </c>
      <c r="G76" s="383"/>
      <c r="H76" s="383"/>
      <c r="I76" s="385"/>
      <c r="J76" s="382">
        <f t="shared" si="1"/>
        <v>0</v>
      </c>
      <c r="K76" s="572"/>
      <c r="L76" s="573"/>
      <c r="M76" s="374"/>
      <c r="N76" s="305"/>
      <c r="O76" s="305"/>
      <c r="R76"/>
      <c r="S76"/>
      <c r="T76"/>
    </row>
    <row r="77" spans="1:20" ht="18" hidden="1" customHeight="1" outlineLevel="1">
      <c r="B77" s="568"/>
      <c r="C77" s="386"/>
      <c r="D77" s="387"/>
      <c r="E77" s="388"/>
      <c r="F77" s="382">
        <f>E77-D77</f>
        <v>0</v>
      </c>
      <c r="G77" s="386"/>
      <c r="H77" s="386"/>
      <c r="I77" s="388"/>
      <c r="J77" s="382">
        <f t="shared" si="1"/>
        <v>0</v>
      </c>
      <c r="K77" s="574"/>
      <c r="L77" s="575"/>
      <c r="M77" s="374"/>
      <c r="N77" s="305"/>
      <c r="O77" s="305"/>
      <c r="R77"/>
      <c r="S77"/>
      <c r="T77"/>
    </row>
    <row r="78" spans="1:20" ht="18" customHeight="1" collapsed="1" thickBot="1">
      <c r="B78" s="569"/>
      <c r="C78" s="389" t="s">
        <v>335</v>
      </c>
      <c r="D78" s="395">
        <f>SUM(D71:D77)</f>
        <v>0</v>
      </c>
      <c r="E78" s="395">
        <f>SUM(E71:E77)</f>
        <v>0</v>
      </c>
      <c r="F78" s="396">
        <f>SUM(F71:F77)</f>
        <v>0</v>
      </c>
      <c r="G78" s="389"/>
      <c r="H78" s="389"/>
      <c r="I78" s="395">
        <f>SUM(I71:I77)</f>
        <v>0</v>
      </c>
      <c r="J78" s="396">
        <f t="shared" si="1"/>
        <v>0</v>
      </c>
      <c r="K78" s="576"/>
      <c r="L78" s="577"/>
      <c r="M78" s="374"/>
      <c r="N78" s="305"/>
      <c r="O78" s="305"/>
      <c r="R78"/>
      <c r="S78"/>
      <c r="T78"/>
    </row>
    <row r="79" spans="1:20" s="398" customFormat="1" ht="18" hidden="1" customHeight="1" outlineLevel="1">
      <c r="A79"/>
      <c r="B79" s="567" t="s">
        <v>343</v>
      </c>
      <c r="C79" s="392"/>
      <c r="D79" s="376"/>
      <c r="E79" s="377"/>
      <c r="F79" s="378">
        <f>E79-D79</f>
        <v>0</v>
      </c>
      <c r="G79" s="407"/>
      <c r="H79" s="407"/>
      <c r="I79" s="408"/>
      <c r="J79" s="409">
        <f>I79-D79</f>
        <v>0</v>
      </c>
      <c r="K79" s="580"/>
      <c r="L79" s="581"/>
      <c r="M79" s="397"/>
      <c r="N79" s="343"/>
      <c r="O79" s="343"/>
      <c r="P79" s="343"/>
      <c r="Q79" s="343"/>
    </row>
    <row r="80" spans="1:20" ht="18" hidden="1" customHeight="1" outlineLevel="1">
      <c r="B80" s="568"/>
      <c r="C80" s="383"/>
      <c r="D80" s="380"/>
      <c r="E80" s="381"/>
      <c r="F80" s="382">
        <f>E80-D80</f>
        <v>0</v>
      </c>
      <c r="G80" s="379"/>
      <c r="H80" s="379"/>
      <c r="I80" s="381"/>
      <c r="J80" s="382">
        <f t="shared" ref="J80:J142" si="12">I80-D80</f>
        <v>0</v>
      </c>
      <c r="K80" s="572"/>
      <c r="L80" s="582"/>
      <c r="M80" s="374"/>
      <c r="N80" s="305"/>
      <c r="O80" s="305"/>
      <c r="R80"/>
      <c r="S80"/>
      <c r="T80"/>
    </row>
    <row r="81" spans="1:20" ht="18" hidden="1" customHeight="1" outlineLevel="1">
      <c r="B81" s="568"/>
      <c r="C81" s="383"/>
      <c r="D81" s="384"/>
      <c r="E81" s="385"/>
      <c r="F81" s="382">
        <f t="shared" ref="F81:F83" si="13">E81-D81</f>
        <v>0</v>
      </c>
      <c r="G81" s="383"/>
      <c r="H81" s="383"/>
      <c r="I81" s="385"/>
      <c r="J81" s="382">
        <f t="shared" si="12"/>
        <v>0</v>
      </c>
      <c r="K81" s="572"/>
      <c r="L81" s="582"/>
      <c r="M81" s="374"/>
      <c r="N81" s="305"/>
      <c r="O81" s="305"/>
      <c r="R81"/>
      <c r="S81"/>
      <c r="T81"/>
    </row>
    <row r="82" spans="1:20" ht="18" hidden="1" customHeight="1" outlineLevel="2">
      <c r="B82" s="568"/>
      <c r="C82" s="383"/>
      <c r="D82" s="384"/>
      <c r="E82" s="385"/>
      <c r="F82" s="382">
        <f t="shared" si="13"/>
        <v>0</v>
      </c>
      <c r="G82" s="383"/>
      <c r="H82" s="383"/>
      <c r="I82" s="385"/>
      <c r="J82" s="382">
        <f t="shared" si="12"/>
        <v>0</v>
      </c>
      <c r="K82" s="572"/>
      <c r="L82" s="582"/>
      <c r="M82" s="374"/>
      <c r="N82" s="305"/>
      <c r="O82" s="305"/>
      <c r="R82"/>
      <c r="S82"/>
      <c r="T82"/>
    </row>
    <row r="83" spans="1:20" ht="18" hidden="1" customHeight="1" outlineLevel="2">
      <c r="B83" s="568"/>
      <c r="C83" s="383"/>
      <c r="D83" s="384"/>
      <c r="E83" s="385"/>
      <c r="F83" s="382">
        <f t="shared" si="13"/>
        <v>0</v>
      </c>
      <c r="G83" s="383"/>
      <c r="H83" s="383"/>
      <c r="I83" s="385"/>
      <c r="J83" s="382">
        <f t="shared" si="12"/>
        <v>0</v>
      </c>
      <c r="K83" s="572"/>
      <c r="L83" s="582"/>
      <c r="M83" s="374"/>
      <c r="N83" s="305"/>
      <c r="O83" s="305"/>
      <c r="R83"/>
      <c r="S83"/>
      <c r="T83"/>
    </row>
    <row r="84" spans="1:20" ht="18" hidden="1" customHeight="1" outlineLevel="2">
      <c r="B84" s="568"/>
      <c r="C84" s="383"/>
      <c r="D84" s="384"/>
      <c r="E84" s="385"/>
      <c r="F84" s="382">
        <f>E84-D84</f>
        <v>0</v>
      </c>
      <c r="G84" s="383"/>
      <c r="H84" s="383"/>
      <c r="I84" s="385"/>
      <c r="J84" s="382">
        <f t="shared" si="12"/>
        <v>0</v>
      </c>
      <c r="K84" s="572"/>
      <c r="L84" s="582"/>
      <c r="M84" s="374"/>
      <c r="N84" s="305"/>
      <c r="O84" s="305"/>
      <c r="R84"/>
      <c r="S84"/>
      <c r="T84"/>
    </row>
    <row r="85" spans="1:20" ht="18" hidden="1" customHeight="1" outlineLevel="2">
      <c r="B85" s="568"/>
      <c r="C85" s="386"/>
      <c r="D85" s="387"/>
      <c r="E85" s="388"/>
      <c r="F85" s="382">
        <f t="shared" ref="F85" si="14">E85-D85</f>
        <v>0</v>
      </c>
      <c r="G85" s="386"/>
      <c r="H85" s="386"/>
      <c r="I85" s="388"/>
      <c r="J85" s="382">
        <f t="shared" si="12"/>
        <v>0</v>
      </c>
      <c r="K85" s="574"/>
      <c r="L85" s="583"/>
      <c r="M85" s="374"/>
      <c r="N85" s="305"/>
      <c r="O85" s="305"/>
      <c r="R85"/>
      <c r="S85"/>
      <c r="T85"/>
    </row>
    <row r="86" spans="1:20" ht="18" hidden="1" customHeight="1" outlineLevel="1" collapsed="1" thickBot="1">
      <c r="B86" s="569"/>
      <c r="C86" s="389" t="s">
        <v>335</v>
      </c>
      <c r="D86" s="399">
        <f>SUM(D79:D85)</f>
        <v>0</v>
      </c>
      <c r="E86" s="399">
        <f>SUM(E79:E85)</f>
        <v>0</v>
      </c>
      <c r="F86" s="400">
        <f>SUM(F79:F85)</f>
        <v>0</v>
      </c>
      <c r="G86" s="389"/>
      <c r="H86" s="389"/>
      <c r="I86" s="390">
        <f>SUM(I79:I85)</f>
        <v>0</v>
      </c>
      <c r="J86" s="391">
        <f t="shared" si="12"/>
        <v>0</v>
      </c>
      <c r="K86" s="584"/>
      <c r="L86" s="585"/>
      <c r="M86" s="374"/>
      <c r="N86" s="305"/>
      <c r="O86" s="305"/>
      <c r="R86"/>
      <c r="S86"/>
      <c r="T86"/>
    </row>
    <row r="87" spans="1:20" s="394" customFormat="1" ht="18" hidden="1" customHeight="1" outlineLevel="1">
      <c r="A87"/>
      <c r="B87" s="567" t="s">
        <v>344</v>
      </c>
      <c r="C87" s="392"/>
      <c r="D87" s="376"/>
      <c r="E87" s="377"/>
      <c r="F87" s="378">
        <f>E87-D87</f>
        <v>0</v>
      </c>
      <c r="G87" s="392"/>
      <c r="H87" s="392"/>
      <c r="I87" s="377"/>
      <c r="J87" s="378">
        <f t="shared" si="12"/>
        <v>0</v>
      </c>
      <c r="K87" s="570"/>
      <c r="L87" s="571"/>
      <c r="M87" s="393"/>
      <c r="N87" s="342"/>
      <c r="O87" s="342"/>
      <c r="P87" s="342"/>
      <c r="Q87" s="342"/>
    </row>
    <row r="88" spans="1:20" ht="18" hidden="1" customHeight="1" outlineLevel="1">
      <c r="B88" s="568"/>
      <c r="C88" s="383"/>
      <c r="D88" s="380"/>
      <c r="E88" s="381"/>
      <c r="F88" s="382">
        <f t="shared" ref="F88:F90" si="15">E88-D88</f>
        <v>0</v>
      </c>
      <c r="G88" s="383"/>
      <c r="H88" s="383"/>
      <c r="I88" s="381"/>
      <c r="J88" s="382">
        <f t="shared" si="12"/>
        <v>0</v>
      </c>
      <c r="K88" s="572"/>
      <c r="L88" s="573"/>
      <c r="M88" s="374"/>
      <c r="N88" s="305"/>
      <c r="O88" s="305"/>
      <c r="R88"/>
      <c r="S88"/>
      <c r="T88"/>
    </row>
    <row r="89" spans="1:20" ht="18" hidden="1" customHeight="1" outlineLevel="1">
      <c r="B89" s="568"/>
      <c r="C89" s="383"/>
      <c r="D89" s="384"/>
      <c r="E89" s="385"/>
      <c r="F89" s="382">
        <f t="shared" si="15"/>
        <v>0</v>
      </c>
      <c r="G89" s="383"/>
      <c r="H89" s="383"/>
      <c r="I89" s="385"/>
      <c r="J89" s="382">
        <f t="shared" si="12"/>
        <v>0</v>
      </c>
      <c r="K89" s="572"/>
      <c r="L89" s="573"/>
      <c r="M89" s="374"/>
      <c r="N89" s="305"/>
      <c r="O89" s="305"/>
      <c r="R89"/>
      <c r="S89"/>
      <c r="T89"/>
    </row>
    <row r="90" spans="1:20" ht="18" hidden="1" customHeight="1" outlineLevel="2">
      <c r="B90" s="568"/>
      <c r="C90" s="383"/>
      <c r="D90" s="384"/>
      <c r="E90" s="385"/>
      <c r="F90" s="382">
        <f t="shared" si="15"/>
        <v>0</v>
      </c>
      <c r="G90" s="383"/>
      <c r="H90" s="383"/>
      <c r="I90" s="385"/>
      <c r="J90" s="382">
        <f t="shared" si="12"/>
        <v>0</v>
      </c>
      <c r="K90" s="572"/>
      <c r="L90" s="573"/>
      <c r="M90" s="374"/>
      <c r="N90" s="305"/>
      <c r="O90" s="305"/>
      <c r="R90"/>
      <c r="S90"/>
      <c r="T90"/>
    </row>
    <row r="91" spans="1:20" ht="18" hidden="1" customHeight="1" outlineLevel="2">
      <c r="B91" s="568"/>
      <c r="C91" s="383"/>
      <c r="D91" s="384"/>
      <c r="E91" s="385"/>
      <c r="F91" s="382">
        <f>E91-D91</f>
        <v>0</v>
      </c>
      <c r="G91" s="383"/>
      <c r="H91" s="383"/>
      <c r="I91" s="385"/>
      <c r="J91" s="382">
        <f t="shared" si="12"/>
        <v>0</v>
      </c>
      <c r="K91" s="572"/>
      <c r="L91" s="573"/>
      <c r="M91" s="374"/>
      <c r="N91" s="305"/>
      <c r="O91" s="305"/>
      <c r="R91"/>
      <c r="S91"/>
      <c r="T91"/>
    </row>
    <row r="92" spans="1:20" ht="18" hidden="1" customHeight="1" outlineLevel="2">
      <c r="B92" s="568"/>
      <c r="C92" s="383"/>
      <c r="D92" s="384"/>
      <c r="E92" s="385"/>
      <c r="F92" s="382">
        <f t="shared" ref="F92:F93" si="16">E92-D92</f>
        <v>0</v>
      </c>
      <c r="G92" s="383"/>
      <c r="H92" s="383"/>
      <c r="I92" s="385"/>
      <c r="J92" s="382">
        <f t="shared" si="12"/>
        <v>0</v>
      </c>
      <c r="K92" s="572"/>
      <c r="L92" s="573"/>
      <c r="M92" s="374"/>
      <c r="N92" s="305"/>
      <c r="O92" s="305"/>
      <c r="R92"/>
      <c r="S92"/>
      <c r="T92"/>
    </row>
    <row r="93" spans="1:20" ht="18" hidden="1" customHeight="1" outlineLevel="2">
      <c r="B93" s="568"/>
      <c r="C93" s="386"/>
      <c r="D93" s="387"/>
      <c r="E93" s="388"/>
      <c r="F93" s="382">
        <f t="shared" si="16"/>
        <v>0</v>
      </c>
      <c r="G93" s="386"/>
      <c r="H93" s="386"/>
      <c r="I93" s="388"/>
      <c r="J93" s="382">
        <f t="shared" si="12"/>
        <v>0</v>
      </c>
      <c r="K93" s="574"/>
      <c r="L93" s="575"/>
      <c r="M93" s="374"/>
      <c r="N93" s="305"/>
      <c r="O93" s="305"/>
      <c r="R93"/>
      <c r="S93"/>
      <c r="T93"/>
    </row>
    <row r="94" spans="1:20" ht="18" hidden="1" customHeight="1" outlineLevel="1" collapsed="1" thickBot="1">
      <c r="B94" s="569"/>
      <c r="C94" s="389" t="s">
        <v>335</v>
      </c>
      <c r="D94" s="395">
        <f>SUM(D87:D93)</f>
        <v>0</v>
      </c>
      <c r="E94" s="395">
        <f>SUM(E87:E93)</f>
        <v>0</v>
      </c>
      <c r="F94" s="396">
        <f>SUM(F87:F93)</f>
        <v>0</v>
      </c>
      <c r="G94" s="389"/>
      <c r="H94" s="389"/>
      <c r="I94" s="395">
        <f>SUM(I87:I93)</f>
        <v>0</v>
      </c>
      <c r="J94" s="396">
        <f t="shared" si="12"/>
        <v>0</v>
      </c>
      <c r="K94" s="576"/>
      <c r="L94" s="577"/>
      <c r="M94" s="374"/>
      <c r="N94" s="305"/>
      <c r="O94" s="305"/>
      <c r="R94"/>
      <c r="S94"/>
      <c r="T94"/>
    </row>
    <row r="95" spans="1:20" s="394" customFormat="1" ht="18" hidden="1" customHeight="1" outlineLevel="1">
      <c r="A95"/>
      <c r="B95" s="567" t="s">
        <v>345</v>
      </c>
      <c r="C95" s="392"/>
      <c r="D95" s="376"/>
      <c r="E95" s="377"/>
      <c r="F95" s="378">
        <f>E95-D95</f>
        <v>0</v>
      </c>
      <c r="G95" s="392"/>
      <c r="H95" s="392"/>
      <c r="I95" s="377"/>
      <c r="J95" s="378">
        <f t="shared" si="12"/>
        <v>0</v>
      </c>
      <c r="K95" s="570"/>
      <c r="L95" s="571"/>
      <c r="M95" s="393"/>
      <c r="N95" s="342"/>
      <c r="O95" s="342"/>
      <c r="P95" s="342"/>
      <c r="Q95" s="342"/>
    </row>
    <row r="96" spans="1:20" ht="18" hidden="1" customHeight="1" outlineLevel="1">
      <c r="B96" s="568"/>
      <c r="C96" s="383"/>
      <c r="D96" s="380"/>
      <c r="E96" s="381"/>
      <c r="F96" s="382">
        <f t="shared" ref="F96:F99" si="17">E96-D96</f>
        <v>0</v>
      </c>
      <c r="G96" s="383"/>
      <c r="H96" s="383"/>
      <c r="I96" s="381"/>
      <c r="J96" s="382">
        <f t="shared" si="12"/>
        <v>0</v>
      </c>
      <c r="K96" s="572"/>
      <c r="L96" s="573"/>
      <c r="M96" s="374"/>
      <c r="N96" s="305"/>
      <c r="O96" s="305"/>
      <c r="R96"/>
      <c r="S96"/>
      <c r="T96"/>
    </row>
    <row r="97" spans="1:20" ht="18" hidden="1" customHeight="1" outlineLevel="1">
      <c r="B97" s="568"/>
      <c r="C97" s="383"/>
      <c r="D97" s="384"/>
      <c r="E97" s="385"/>
      <c r="F97" s="382">
        <f t="shared" si="17"/>
        <v>0</v>
      </c>
      <c r="G97" s="383"/>
      <c r="H97" s="383"/>
      <c r="I97" s="385"/>
      <c r="J97" s="382">
        <f t="shared" si="12"/>
        <v>0</v>
      </c>
      <c r="K97" s="572"/>
      <c r="L97" s="573"/>
      <c r="M97" s="374"/>
      <c r="N97" s="305"/>
      <c r="O97" s="305"/>
      <c r="R97"/>
      <c r="S97"/>
      <c r="T97"/>
    </row>
    <row r="98" spans="1:20" ht="18" hidden="1" customHeight="1" outlineLevel="2">
      <c r="B98" s="568"/>
      <c r="C98" s="383"/>
      <c r="D98" s="384"/>
      <c r="E98" s="385"/>
      <c r="F98" s="382">
        <f t="shared" si="17"/>
        <v>0</v>
      </c>
      <c r="G98" s="383"/>
      <c r="H98" s="383"/>
      <c r="I98" s="385"/>
      <c r="J98" s="382">
        <f t="shared" si="12"/>
        <v>0</v>
      </c>
      <c r="K98" s="572"/>
      <c r="L98" s="573"/>
      <c r="M98" s="374"/>
      <c r="N98" s="305"/>
      <c r="O98" s="305"/>
      <c r="R98"/>
      <c r="S98"/>
      <c r="T98"/>
    </row>
    <row r="99" spans="1:20" ht="18" hidden="1" customHeight="1" outlineLevel="2">
      <c r="B99" s="568"/>
      <c r="C99" s="383"/>
      <c r="D99" s="384"/>
      <c r="E99" s="385"/>
      <c r="F99" s="382">
        <f t="shared" si="17"/>
        <v>0</v>
      </c>
      <c r="G99" s="383"/>
      <c r="H99" s="383"/>
      <c r="I99" s="385"/>
      <c r="J99" s="382">
        <f t="shared" si="12"/>
        <v>0</v>
      </c>
      <c r="K99" s="572"/>
      <c r="L99" s="573"/>
      <c r="M99" s="374"/>
      <c r="N99" s="305"/>
      <c r="O99" s="305"/>
      <c r="R99"/>
      <c r="S99"/>
      <c r="T99"/>
    </row>
    <row r="100" spans="1:20" ht="18" hidden="1" customHeight="1" outlineLevel="2">
      <c r="B100" s="568"/>
      <c r="C100" s="383"/>
      <c r="D100" s="384"/>
      <c r="E100" s="385"/>
      <c r="F100" s="382">
        <f>E100-D100</f>
        <v>0</v>
      </c>
      <c r="G100" s="383"/>
      <c r="H100" s="383"/>
      <c r="I100" s="385"/>
      <c r="J100" s="382">
        <f t="shared" si="12"/>
        <v>0</v>
      </c>
      <c r="K100" s="572"/>
      <c r="L100" s="573"/>
      <c r="M100" s="374"/>
      <c r="N100" s="305"/>
      <c r="O100" s="305"/>
      <c r="R100"/>
      <c r="S100"/>
      <c r="T100"/>
    </row>
    <row r="101" spans="1:20" ht="18" hidden="1" customHeight="1" outlineLevel="2">
      <c r="B101" s="568"/>
      <c r="C101" s="386"/>
      <c r="D101" s="387"/>
      <c r="E101" s="388"/>
      <c r="F101" s="382">
        <f t="shared" ref="F101" si="18">E101-D101</f>
        <v>0</v>
      </c>
      <c r="G101" s="386"/>
      <c r="H101" s="386"/>
      <c r="I101" s="388"/>
      <c r="J101" s="382">
        <f t="shared" si="12"/>
        <v>0</v>
      </c>
      <c r="K101" s="574"/>
      <c r="L101" s="575"/>
      <c r="M101" s="374"/>
      <c r="N101" s="305"/>
      <c r="O101" s="305"/>
      <c r="R101"/>
      <c r="S101"/>
      <c r="T101"/>
    </row>
    <row r="102" spans="1:20" ht="18" hidden="1" customHeight="1" outlineLevel="1" collapsed="1" thickBot="1">
      <c r="B102" s="569"/>
      <c r="C102" s="389" t="s">
        <v>335</v>
      </c>
      <c r="D102" s="395">
        <f>SUM(D95:D101)</f>
        <v>0</v>
      </c>
      <c r="E102" s="395">
        <f>SUM(E95:E101)</f>
        <v>0</v>
      </c>
      <c r="F102" s="396">
        <f>SUM(F95:F101)</f>
        <v>0</v>
      </c>
      <c r="G102" s="389"/>
      <c r="H102" s="389"/>
      <c r="I102" s="399">
        <f>SUM(I95:I101)</f>
        <v>0</v>
      </c>
      <c r="J102" s="400">
        <f t="shared" si="12"/>
        <v>0</v>
      </c>
      <c r="K102" s="576"/>
      <c r="L102" s="577"/>
      <c r="M102" s="374"/>
      <c r="N102" s="305"/>
      <c r="O102" s="305"/>
      <c r="R102"/>
      <c r="S102"/>
      <c r="T102"/>
    </row>
    <row r="103" spans="1:20" s="394" customFormat="1" ht="18" hidden="1" customHeight="1" outlineLevel="1">
      <c r="A103"/>
      <c r="B103" s="567" t="s">
        <v>346</v>
      </c>
      <c r="C103" s="392"/>
      <c r="D103" s="376"/>
      <c r="E103" s="377"/>
      <c r="F103" s="378">
        <f>E103-D103</f>
        <v>0</v>
      </c>
      <c r="G103" s="392"/>
      <c r="H103" s="392"/>
      <c r="I103" s="377"/>
      <c r="J103" s="378">
        <f t="shared" si="12"/>
        <v>0</v>
      </c>
      <c r="K103" s="570"/>
      <c r="L103" s="571"/>
      <c r="M103" s="393"/>
      <c r="N103" s="342"/>
      <c r="O103" s="342"/>
      <c r="P103" s="342"/>
      <c r="Q103" s="342"/>
    </row>
    <row r="104" spans="1:20" ht="18" hidden="1" customHeight="1" outlineLevel="1">
      <c r="B104" s="568"/>
      <c r="C104" s="383"/>
      <c r="D104" s="380"/>
      <c r="E104" s="381"/>
      <c r="F104" s="382">
        <f>E104-D104</f>
        <v>0</v>
      </c>
      <c r="G104" s="383"/>
      <c r="H104" s="383"/>
      <c r="I104" s="381"/>
      <c r="J104" s="382">
        <f t="shared" si="12"/>
        <v>0</v>
      </c>
      <c r="K104" s="572"/>
      <c r="L104" s="573"/>
      <c r="M104" s="374"/>
      <c r="N104" s="305"/>
      <c r="O104" s="305"/>
      <c r="R104"/>
      <c r="S104"/>
      <c r="T104"/>
    </row>
    <row r="105" spans="1:20" ht="18" hidden="1" customHeight="1" outlineLevel="1">
      <c r="B105" s="568"/>
      <c r="C105" s="383"/>
      <c r="D105" s="384"/>
      <c r="E105" s="385"/>
      <c r="F105" s="382">
        <f>E105-D105</f>
        <v>0</v>
      </c>
      <c r="G105" s="383"/>
      <c r="H105" s="383"/>
      <c r="I105" s="385"/>
      <c r="J105" s="382">
        <f t="shared" si="12"/>
        <v>0</v>
      </c>
      <c r="K105" s="572"/>
      <c r="L105" s="573"/>
      <c r="M105" s="374"/>
      <c r="N105" s="305"/>
      <c r="O105" s="305"/>
      <c r="R105"/>
      <c r="S105"/>
      <c r="T105"/>
    </row>
    <row r="106" spans="1:20" ht="18" hidden="1" customHeight="1" outlineLevel="2">
      <c r="B106" s="568"/>
      <c r="C106" s="383"/>
      <c r="D106" s="384"/>
      <c r="E106" s="385"/>
      <c r="F106" s="382">
        <f t="shared" ref="F106:F109" si="19">E106-D106</f>
        <v>0</v>
      </c>
      <c r="G106" s="383"/>
      <c r="H106" s="383"/>
      <c r="I106" s="385"/>
      <c r="J106" s="382">
        <f t="shared" si="12"/>
        <v>0</v>
      </c>
      <c r="K106" s="572"/>
      <c r="L106" s="573"/>
      <c r="M106" s="374"/>
      <c r="N106" s="305"/>
      <c r="O106" s="305"/>
      <c r="R106"/>
      <c r="S106"/>
      <c r="T106"/>
    </row>
    <row r="107" spans="1:20" ht="18" hidden="1" customHeight="1" outlineLevel="2">
      <c r="B107" s="568"/>
      <c r="C107" s="383"/>
      <c r="D107" s="384"/>
      <c r="E107" s="385"/>
      <c r="F107" s="382">
        <f t="shared" si="19"/>
        <v>0</v>
      </c>
      <c r="G107" s="383"/>
      <c r="H107" s="383"/>
      <c r="I107" s="385"/>
      <c r="J107" s="382">
        <f t="shared" si="12"/>
        <v>0</v>
      </c>
      <c r="K107" s="572"/>
      <c r="L107" s="573"/>
      <c r="M107" s="374"/>
      <c r="N107" s="305"/>
      <c r="O107" s="305"/>
      <c r="R107"/>
      <c r="S107"/>
      <c r="T107"/>
    </row>
    <row r="108" spans="1:20" ht="18" hidden="1" customHeight="1" outlineLevel="2">
      <c r="B108" s="568"/>
      <c r="C108" s="383"/>
      <c r="D108" s="384"/>
      <c r="E108" s="385"/>
      <c r="F108" s="382">
        <f t="shared" si="19"/>
        <v>0</v>
      </c>
      <c r="G108" s="383"/>
      <c r="H108" s="383"/>
      <c r="I108" s="385"/>
      <c r="J108" s="382">
        <f t="shared" si="12"/>
        <v>0</v>
      </c>
      <c r="K108" s="572"/>
      <c r="L108" s="573"/>
      <c r="M108" s="374"/>
      <c r="N108" s="305"/>
      <c r="O108" s="305"/>
      <c r="R108"/>
      <c r="S108"/>
      <c r="T108"/>
    </row>
    <row r="109" spans="1:20" ht="18" hidden="1" customHeight="1" outlineLevel="2">
      <c r="B109" s="568"/>
      <c r="C109" s="386"/>
      <c r="D109" s="387"/>
      <c r="E109" s="388"/>
      <c r="F109" s="382">
        <f t="shared" si="19"/>
        <v>0</v>
      </c>
      <c r="G109" s="386"/>
      <c r="H109" s="386"/>
      <c r="I109" s="388"/>
      <c r="J109" s="382">
        <f t="shared" si="12"/>
        <v>0</v>
      </c>
      <c r="K109" s="574"/>
      <c r="L109" s="575"/>
      <c r="M109" s="374"/>
      <c r="N109" s="305"/>
      <c r="O109" s="305"/>
      <c r="R109"/>
      <c r="S109"/>
      <c r="T109"/>
    </row>
    <row r="110" spans="1:20" ht="18" hidden="1" customHeight="1" outlineLevel="1" collapsed="1" thickBot="1">
      <c r="B110" s="569"/>
      <c r="C110" s="389" t="s">
        <v>335</v>
      </c>
      <c r="D110" s="395">
        <f>SUM(D103:D109)</f>
        <v>0</v>
      </c>
      <c r="E110" s="395">
        <f>SUM(E103:E109)</f>
        <v>0</v>
      </c>
      <c r="F110" s="396">
        <f>SUM(F103:F109)</f>
        <v>0</v>
      </c>
      <c r="G110" s="389"/>
      <c r="H110" s="389"/>
      <c r="I110" s="395">
        <f>SUM(I103:I109)</f>
        <v>0</v>
      </c>
      <c r="J110" s="396">
        <f t="shared" si="12"/>
        <v>0</v>
      </c>
      <c r="K110" s="576"/>
      <c r="L110" s="577"/>
      <c r="M110" s="374"/>
      <c r="N110" s="305"/>
      <c r="O110" s="305"/>
      <c r="R110"/>
      <c r="S110"/>
      <c r="T110"/>
    </row>
    <row r="111" spans="1:20" ht="18" hidden="1" customHeight="1" outlineLevel="1">
      <c r="B111" s="567" t="s">
        <v>347</v>
      </c>
      <c r="C111" s="392"/>
      <c r="D111" s="376"/>
      <c r="E111" s="377"/>
      <c r="F111" s="378">
        <f>E111-D111</f>
        <v>0</v>
      </c>
      <c r="G111" s="392"/>
      <c r="H111" s="392"/>
      <c r="I111" s="377"/>
      <c r="J111" s="378">
        <f t="shared" si="12"/>
        <v>0</v>
      </c>
      <c r="K111" s="570"/>
      <c r="L111" s="571"/>
      <c r="M111" s="374"/>
      <c r="N111" s="305"/>
      <c r="O111" s="305"/>
      <c r="R111"/>
      <c r="S111"/>
      <c r="T111"/>
    </row>
    <row r="112" spans="1:20" ht="18" hidden="1" customHeight="1" outlineLevel="1">
      <c r="B112" s="568"/>
      <c r="C112" s="383"/>
      <c r="D112" s="380"/>
      <c r="E112" s="381"/>
      <c r="F112" s="382">
        <f t="shared" ref="F112:F116" si="20">E112-D112</f>
        <v>0</v>
      </c>
      <c r="G112" s="383"/>
      <c r="H112" s="383"/>
      <c r="I112" s="381"/>
      <c r="J112" s="382">
        <f t="shared" si="12"/>
        <v>0</v>
      </c>
      <c r="K112" s="572"/>
      <c r="L112" s="573"/>
      <c r="M112" s="374"/>
      <c r="N112" s="305"/>
      <c r="O112" s="305"/>
      <c r="R112"/>
      <c r="S112"/>
      <c r="T112"/>
    </row>
    <row r="113" spans="1:20" ht="18" hidden="1" customHeight="1" outlineLevel="1">
      <c r="B113" s="568"/>
      <c r="C113" s="383"/>
      <c r="D113" s="384"/>
      <c r="E113" s="385"/>
      <c r="F113" s="382">
        <f t="shared" si="20"/>
        <v>0</v>
      </c>
      <c r="G113" s="383"/>
      <c r="H113" s="383"/>
      <c r="I113" s="385"/>
      <c r="J113" s="382">
        <f t="shared" si="12"/>
        <v>0</v>
      </c>
      <c r="K113" s="572"/>
      <c r="L113" s="573"/>
      <c r="M113" s="374"/>
      <c r="N113" s="305"/>
      <c r="O113" s="305"/>
      <c r="R113"/>
      <c r="S113"/>
      <c r="T113"/>
    </row>
    <row r="114" spans="1:20" ht="18" hidden="1" customHeight="1" outlineLevel="2">
      <c r="B114" s="568"/>
      <c r="C114" s="383"/>
      <c r="D114" s="384"/>
      <c r="E114" s="385"/>
      <c r="F114" s="382">
        <f t="shared" si="20"/>
        <v>0</v>
      </c>
      <c r="G114" s="383"/>
      <c r="H114" s="383"/>
      <c r="I114" s="385"/>
      <c r="J114" s="382">
        <f t="shared" si="12"/>
        <v>0</v>
      </c>
      <c r="K114" s="572"/>
      <c r="L114" s="573"/>
      <c r="M114" s="374"/>
      <c r="N114" s="305"/>
      <c r="O114" s="305"/>
      <c r="R114"/>
      <c r="S114"/>
      <c r="T114"/>
    </row>
    <row r="115" spans="1:20" ht="18" hidden="1" customHeight="1" outlineLevel="2">
      <c r="B115" s="568"/>
      <c r="C115" s="383"/>
      <c r="D115" s="384"/>
      <c r="E115" s="385"/>
      <c r="F115" s="382">
        <f t="shared" si="20"/>
        <v>0</v>
      </c>
      <c r="G115" s="383"/>
      <c r="H115" s="383"/>
      <c r="I115" s="385"/>
      <c r="J115" s="382">
        <f t="shared" si="12"/>
        <v>0</v>
      </c>
      <c r="K115" s="572"/>
      <c r="L115" s="573"/>
      <c r="M115" s="374"/>
      <c r="N115" s="305"/>
      <c r="O115" s="305"/>
      <c r="R115"/>
      <c r="S115"/>
      <c r="T115"/>
    </row>
    <row r="116" spans="1:20" ht="18" hidden="1" customHeight="1" outlineLevel="2">
      <c r="B116" s="568"/>
      <c r="C116" s="383"/>
      <c r="D116" s="384"/>
      <c r="E116" s="385"/>
      <c r="F116" s="382">
        <f t="shared" si="20"/>
        <v>0</v>
      </c>
      <c r="G116" s="383"/>
      <c r="H116" s="383"/>
      <c r="I116" s="385"/>
      <c r="J116" s="382">
        <f t="shared" si="12"/>
        <v>0</v>
      </c>
      <c r="K116" s="572"/>
      <c r="L116" s="573"/>
      <c r="M116" s="374"/>
      <c r="N116" s="305"/>
      <c r="O116" s="305"/>
      <c r="R116"/>
      <c r="S116"/>
      <c r="T116"/>
    </row>
    <row r="117" spans="1:20" ht="18" hidden="1" customHeight="1" outlineLevel="2">
      <c r="B117" s="568"/>
      <c r="C117" s="386"/>
      <c r="D117" s="387"/>
      <c r="E117" s="388"/>
      <c r="F117" s="382">
        <f>E117-D117</f>
        <v>0</v>
      </c>
      <c r="G117" s="386"/>
      <c r="H117" s="386"/>
      <c r="I117" s="388"/>
      <c r="J117" s="382">
        <f t="shared" si="12"/>
        <v>0</v>
      </c>
      <c r="K117" s="574"/>
      <c r="L117" s="575"/>
      <c r="M117" s="374"/>
      <c r="N117" s="305"/>
      <c r="O117" s="305"/>
      <c r="R117"/>
      <c r="S117"/>
      <c r="T117"/>
    </row>
    <row r="118" spans="1:20" ht="18" hidden="1" customHeight="1" outlineLevel="1" collapsed="1" thickBot="1">
      <c r="B118" s="569"/>
      <c r="C118" s="389" t="s">
        <v>335</v>
      </c>
      <c r="D118" s="390">
        <f>SUM(D111:D117)</f>
        <v>0</v>
      </c>
      <c r="E118" s="390">
        <f>SUM(E111:E117)</f>
        <v>0</v>
      </c>
      <c r="F118" s="391">
        <f>SUM(F111:F117)</f>
        <v>0</v>
      </c>
      <c r="G118" s="389"/>
      <c r="H118" s="389"/>
      <c r="I118" s="395">
        <f>SUM(I111:I117)</f>
        <v>0</v>
      </c>
      <c r="J118" s="396">
        <f t="shared" si="12"/>
        <v>0</v>
      </c>
      <c r="K118" s="578"/>
      <c r="L118" s="579"/>
      <c r="M118" s="374"/>
      <c r="N118" s="305"/>
      <c r="O118" s="305"/>
      <c r="R118"/>
      <c r="S118"/>
      <c r="T118"/>
    </row>
    <row r="119" spans="1:20" s="394" customFormat="1" ht="18" hidden="1" customHeight="1" outlineLevel="1">
      <c r="A119"/>
      <c r="B119" s="567" t="s">
        <v>348</v>
      </c>
      <c r="C119" s="392"/>
      <c r="D119" s="376"/>
      <c r="E119" s="377"/>
      <c r="F119" s="378">
        <f>E119-D119</f>
        <v>0</v>
      </c>
      <c r="G119" s="392"/>
      <c r="H119" s="392"/>
      <c r="I119" s="377"/>
      <c r="J119" s="378">
        <f t="shared" si="12"/>
        <v>0</v>
      </c>
      <c r="K119" s="570"/>
      <c r="L119" s="571"/>
      <c r="M119" s="393"/>
      <c r="N119" s="342"/>
      <c r="O119" s="342"/>
      <c r="P119" s="342"/>
      <c r="Q119" s="342"/>
    </row>
    <row r="120" spans="1:20" ht="18" hidden="1" customHeight="1" outlineLevel="1">
      <c r="B120" s="568"/>
      <c r="C120" s="383"/>
      <c r="D120" s="380"/>
      <c r="E120" s="381"/>
      <c r="F120" s="382">
        <f>E120-D120</f>
        <v>0</v>
      </c>
      <c r="G120" s="383"/>
      <c r="H120" s="383"/>
      <c r="I120" s="381"/>
      <c r="J120" s="382">
        <f t="shared" si="12"/>
        <v>0</v>
      </c>
      <c r="K120" s="572"/>
      <c r="L120" s="573"/>
      <c r="M120" s="374"/>
      <c r="N120" s="305"/>
      <c r="O120" s="305"/>
      <c r="R120"/>
      <c r="S120"/>
      <c r="T120"/>
    </row>
    <row r="121" spans="1:20" ht="18" hidden="1" customHeight="1" outlineLevel="1">
      <c r="B121" s="568"/>
      <c r="C121" s="383"/>
      <c r="D121" s="384"/>
      <c r="E121" s="385"/>
      <c r="F121" s="382">
        <f t="shared" ref="F121:F123" si="21">E121-D121</f>
        <v>0</v>
      </c>
      <c r="G121" s="383"/>
      <c r="H121" s="383"/>
      <c r="I121" s="385"/>
      <c r="J121" s="382">
        <f t="shared" si="12"/>
        <v>0</v>
      </c>
      <c r="K121" s="572"/>
      <c r="L121" s="573"/>
      <c r="M121" s="374"/>
      <c r="N121" s="305"/>
      <c r="O121" s="305"/>
      <c r="R121"/>
      <c r="S121"/>
      <c r="T121"/>
    </row>
    <row r="122" spans="1:20" ht="18" hidden="1" customHeight="1" outlineLevel="2">
      <c r="B122" s="568"/>
      <c r="C122" s="383"/>
      <c r="D122" s="384"/>
      <c r="E122" s="385"/>
      <c r="F122" s="382">
        <f t="shared" si="21"/>
        <v>0</v>
      </c>
      <c r="G122" s="383"/>
      <c r="H122" s="383"/>
      <c r="I122" s="385"/>
      <c r="J122" s="382">
        <f t="shared" si="12"/>
        <v>0</v>
      </c>
      <c r="K122" s="572"/>
      <c r="L122" s="573"/>
      <c r="M122" s="374"/>
      <c r="N122" s="305"/>
      <c r="O122" s="305"/>
      <c r="R122"/>
      <c r="S122"/>
      <c r="T122"/>
    </row>
    <row r="123" spans="1:20" ht="18" hidden="1" customHeight="1" outlineLevel="2">
      <c r="B123" s="568"/>
      <c r="C123" s="383"/>
      <c r="D123" s="384"/>
      <c r="E123" s="385"/>
      <c r="F123" s="382">
        <f t="shared" si="21"/>
        <v>0</v>
      </c>
      <c r="G123" s="383"/>
      <c r="H123" s="383"/>
      <c r="I123" s="385"/>
      <c r="J123" s="382">
        <f t="shared" si="12"/>
        <v>0</v>
      </c>
      <c r="K123" s="572"/>
      <c r="L123" s="573"/>
      <c r="M123" s="374"/>
      <c r="N123" s="305"/>
      <c r="O123" s="305"/>
      <c r="R123"/>
      <c r="S123"/>
      <c r="T123"/>
    </row>
    <row r="124" spans="1:20" ht="18" hidden="1" customHeight="1" outlineLevel="2">
      <c r="B124" s="568"/>
      <c r="C124" s="383"/>
      <c r="D124" s="384"/>
      <c r="E124" s="385"/>
      <c r="F124" s="382">
        <f>E124-D124</f>
        <v>0</v>
      </c>
      <c r="G124" s="383"/>
      <c r="H124" s="383"/>
      <c r="I124" s="385"/>
      <c r="J124" s="382">
        <f t="shared" si="12"/>
        <v>0</v>
      </c>
      <c r="K124" s="572"/>
      <c r="L124" s="573"/>
      <c r="M124" s="374"/>
      <c r="N124" s="305"/>
      <c r="O124" s="305"/>
      <c r="R124"/>
      <c r="S124"/>
      <c r="T124"/>
    </row>
    <row r="125" spans="1:20" ht="18" hidden="1" customHeight="1" outlineLevel="2">
      <c r="B125" s="568"/>
      <c r="C125" s="386"/>
      <c r="D125" s="387"/>
      <c r="E125" s="388"/>
      <c r="F125" s="382">
        <f t="shared" ref="F125" si="22">E125-D125</f>
        <v>0</v>
      </c>
      <c r="G125" s="386"/>
      <c r="H125" s="386"/>
      <c r="I125" s="388"/>
      <c r="J125" s="382">
        <f t="shared" si="12"/>
        <v>0</v>
      </c>
      <c r="K125" s="574"/>
      <c r="L125" s="575"/>
      <c r="M125" s="374"/>
      <c r="N125" s="305"/>
      <c r="O125" s="305"/>
      <c r="R125"/>
      <c r="S125"/>
      <c r="T125"/>
    </row>
    <row r="126" spans="1:20" ht="18" hidden="1" customHeight="1" outlineLevel="1" collapsed="1" thickBot="1">
      <c r="B126" s="569"/>
      <c r="C126" s="389" t="s">
        <v>335</v>
      </c>
      <c r="D126" s="395">
        <f>SUM(D119:D125)</f>
        <v>0</v>
      </c>
      <c r="E126" s="395">
        <f>SUM(E119:E125)</f>
        <v>0</v>
      </c>
      <c r="F126" s="396">
        <f>SUM(F119:F125)</f>
        <v>0</v>
      </c>
      <c r="G126" s="389"/>
      <c r="H126" s="389"/>
      <c r="I126" s="395">
        <f>SUM(I119:I125)</f>
        <v>0</v>
      </c>
      <c r="J126" s="396">
        <f t="shared" si="12"/>
        <v>0</v>
      </c>
      <c r="K126" s="576"/>
      <c r="L126" s="577"/>
      <c r="M126" s="374"/>
      <c r="N126" s="305"/>
      <c r="O126" s="305"/>
      <c r="R126"/>
      <c r="S126"/>
      <c r="T126"/>
    </row>
    <row r="127" spans="1:20" s="398" customFormat="1" ht="18" hidden="1" customHeight="1" outlineLevel="1">
      <c r="A127"/>
      <c r="B127" s="567" t="s">
        <v>349</v>
      </c>
      <c r="C127" s="392"/>
      <c r="D127" s="376"/>
      <c r="E127" s="377"/>
      <c r="F127" s="378">
        <f>E127-D127</f>
        <v>0</v>
      </c>
      <c r="G127" s="392"/>
      <c r="H127" s="392"/>
      <c r="I127" s="377"/>
      <c r="J127" s="378">
        <f t="shared" si="12"/>
        <v>0</v>
      </c>
      <c r="K127" s="580"/>
      <c r="L127" s="581"/>
      <c r="M127" s="397"/>
      <c r="N127" s="343"/>
      <c r="O127" s="343"/>
      <c r="P127" s="343"/>
      <c r="Q127" s="343"/>
    </row>
    <row r="128" spans="1:20" ht="18" hidden="1" customHeight="1" outlineLevel="1">
      <c r="B128" s="568"/>
      <c r="C128" s="383"/>
      <c r="D128" s="380"/>
      <c r="E128" s="381"/>
      <c r="F128" s="382">
        <f t="shared" ref="F128:F130" si="23">E128-D128</f>
        <v>0</v>
      </c>
      <c r="G128" s="383"/>
      <c r="H128" s="383"/>
      <c r="I128" s="381"/>
      <c r="J128" s="382">
        <f t="shared" si="12"/>
        <v>0</v>
      </c>
      <c r="K128" s="572"/>
      <c r="L128" s="582"/>
      <c r="M128" s="374"/>
      <c r="N128" s="305"/>
      <c r="O128" s="305"/>
      <c r="R128"/>
      <c r="S128"/>
      <c r="T128"/>
    </row>
    <row r="129" spans="1:20" ht="18" hidden="1" customHeight="1" outlineLevel="1">
      <c r="B129" s="568"/>
      <c r="C129" s="383"/>
      <c r="D129" s="384"/>
      <c r="E129" s="385"/>
      <c r="F129" s="382">
        <f t="shared" si="23"/>
        <v>0</v>
      </c>
      <c r="G129" s="383"/>
      <c r="H129" s="383"/>
      <c r="I129" s="385"/>
      <c r="J129" s="382">
        <f t="shared" si="12"/>
        <v>0</v>
      </c>
      <c r="K129" s="572"/>
      <c r="L129" s="582"/>
      <c r="M129" s="374"/>
      <c r="N129" s="305"/>
      <c r="O129" s="305"/>
      <c r="R129"/>
      <c r="S129"/>
      <c r="T129"/>
    </row>
    <row r="130" spans="1:20" ht="18" hidden="1" customHeight="1" outlineLevel="2">
      <c r="B130" s="568"/>
      <c r="C130" s="383"/>
      <c r="D130" s="384"/>
      <c r="E130" s="385"/>
      <c r="F130" s="382">
        <f t="shared" si="23"/>
        <v>0</v>
      </c>
      <c r="G130" s="383"/>
      <c r="H130" s="383"/>
      <c r="I130" s="385"/>
      <c r="J130" s="382">
        <f t="shared" si="12"/>
        <v>0</v>
      </c>
      <c r="K130" s="572"/>
      <c r="L130" s="582"/>
      <c r="M130" s="374"/>
      <c r="N130" s="305"/>
      <c r="O130" s="305"/>
      <c r="R130"/>
      <c r="S130"/>
      <c r="T130"/>
    </row>
    <row r="131" spans="1:20" ht="18" hidden="1" customHeight="1" outlineLevel="2">
      <c r="B131" s="568"/>
      <c r="C131" s="383"/>
      <c r="D131" s="384"/>
      <c r="E131" s="385"/>
      <c r="F131" s="382">
        <f>E131-D131</f>
        <v>0</v>
      </c>
      <c r="G131" s="383"/>
      <c r="H131" s="383"/>
      <c r="I131" s="385"/>
      <c r="J131" s="382">
        <f t="shared" si="12"/>
        <v>0</v>
      </c>
      <c r="K131" s="572"/>
      <c r="L131" s="582"/>
      <c r="M131" s="374"/>
      <c r="N131" s="305"/>
      <c r="O131" s="305"/>
      <c r="R131"/>
      <c r="S131"/>
      <c r="T131"/>
    </row>
    <row r="132" spans="1:20" ht="18" hidden="1" customHeight="1" outlineLevel="2">
      <c r="B132" s="568"/>
      <c r="C132" s="383"/>
      <c r="D132" s="384"/>
      <c r="E132" s="385"/>
      <c r="F132" s="382">
        <f t="shared" ref="F132:F133" si="24">E132-D132</f>
        <v>0</v>
      </c>
      <c r="G132" s="383"/>
      <c r="H132" s="383"/>
      <c r="I132" s="385"/>
      <c r="J132" s="382">
        <f t="shared" si="12"/>
        <v>0</v>
      </c>
      <c r="K132" s="572"/>
      <c r="L132" s="582"/>
      <c r="M132" s="374"/>
      <c r="N132" s="305"/>
      <c r="O132" s="305"/>
      <c r="R132"/>
      <c r="S132"/>
      <c r="T132"/>
    </row>
    <row r="133" spans="1:20" ht="18" hidden="1" customHeight="1" outlineLevel="2">
      <c r="B133" s="568"/>
      <c r="C133" s="386"/>
      <c r="D133" s="387"/>
      <c r="E133" s="388"/>
      <c r="F133" s="382">
        <f t="shared" si="24"/>
        <v>0</v>
      </c>
      <c r="G133" s="386"/>
      <c r="H133" s="386"/>
      <c r="I133" s="388"/>
      <c r="J133" s="382">
        <f t="shared" si="12"/>
        <v>0</v>
      </c>
      <c r="K133" s="574"/>
      <c r="L133" s="583"/>
      <c r="M133" s="374"/>
      <c r="N133" s="305"/>
      <c r="O133" s="305"/>
      <c r="R133"/>
      <c r="S133"/>
      <c r="T133"/>
    </row>
    <row r="134" spans="1:20" ht="18" hidden="1" customHeight="1" outlineLevel="1" collapsed="1" thickBot="1">
      <c r="B134" s="569"/>
      <c r="C134" s="389" t="s">
        <v>335</v>
      </c>
      <c r="D134" s="399">
        <f>SUM(D127:D133)</f>
        <v>0</v>
      </c>
      <c r="E134" s="399">
        <f>SUM(E127:E133)</f>
        <v>0</v>
      </c>
      <c r="F134" s="400">
        <f>SUM(F127:F133)</f>
        <v>0</v>
      </c>
      <c r="G134" s="389"/>
      <c r="H134" s="389"/>
      <c r="I134" s="390">
        <f>SUM(I127:I133)</f>
        <v>0</v>
      </c>
      <c r="J134" s="391">
        <f t="shared" si="12"/>
        <v>0</v>
      </c>
      <c r="K134" s="584"/>
      <c r="L134" s="585"/>
      <c r="M134" s="374"/>
      <c r="N134" s="305"/>
      <c r="O134" s="305"/>
      <c r="R134"/>
      <c r="S134"/>
      <c r="T134"/>
    </row>
    <row r="135" spans="1:20" s="394" customFormat="1" ht="18" hidden="1" customHeight="1" outlineLevel="1">
      <c r="A135"/>
      <c r="B135" s="567" t="s">
        <v>350</v>
      </c>
      <c r="C135" s="392"/>
      <c r="D135" s="376"/>
      <c r="E135" s="377"/>
      <c r="F135" s="378">
        <f>E135-D135</f>
        <v>0</v>
      </c>
      <c r="G135" s="392"/>
      <c r="H135" s="392"/>
      <c r="I135" s="377"/>
      <c r="J135" s="378">
        <f t="shared" si="12"/>
        <v>0</v>
      </c>
      <c r="K135" s="570"/>
      <c r="L135" s="571"/>
      <c r="M135" s="393"/>
      <c r="N135" s="342"/>
      <c r="O135" s="342"/>
      <c r="P135" s="342"/>
      <c r="Q135" s="342"/>
    </row>
    <row r="136" spans="1:20" ht="18" hidden="1" customHeight="1" outlineLevel="1">
      <c r="B136" s="568"/>
      <c r="C136" s="383"/>
      <c r="D136" s="380"/>
      <c r="E136" s="381"/>
      <c r="F136" s="382">
        <f t="shared" ref="F136:F139" si="25">E136-D136</f>
        <v>0</v>
      </c>
      <c r="G136" s="383"/>
      <c r="H136" s="383"/>
      <c r="I136" s="381"/>
      <c r="J136" s="382">
        <f t="shared" si="12"/>
        <v>0</v>
      </c>
      <c r="K136" s="572"/>
      <c r="L136" s="573"/>
      <c r="M136" s="374"/>
      <c r="N136" s="305"/>
      <c r="O136" s="305"/>
      <c r="R136"/>
      <c r="S136"/>
      <c r="T136"/>
    </row>
    <row r="137" spans="1:20" ht="18" hidden="1" customHeight="1" outlineLevel="1">
      <c r="B137" s="568"/>
      <c r="C137" s="383"/>
      <c r="D137" s="384"/>
      <c r="E137" s="385"/>
      <c r="F137" s="382">
        <f t="shared" si="25"/>
        <v>0</v>
      </c>
      <c r="G137" s="383"/>
      <c r="H137" s="383"/>
      <c r="I137" s="385"/>
      <c r="J137" s="382">
        <f t="shared" si="12"/>
        <v>0</v>
      </c>
      <c r="K137" s="572"/>
      <c r="L137" s="573"/>
      <c r="M137" s="374"/>
      <c r="N137" s="305"/>
      <c r="O137" s="305"/>
      <c r="R137"/>
      <c r="S137"/>
      <c r="T137"/>
    </row>
    <row r="138" spans="1:20" ht="18" hidden="1" customHeight="1" outlineLevel="2">
      <c r="B138" s="568"/>
      <c r="C138" s="383"/>
      <c r="D138" s="384"/>
      <c r="E138" s="385"/>
      <c r="F138" s="382">
        <f t="shared" si="25"/>
        <v>0</v>
      </c>
      <c r="G138" s="383"/>
      <c r="H138" s="383"/>
      <c r="I138" s="385"/>
      <c r="J138" s="382">
        <f t="shared" si="12"/>
        <v>0</v>
      </c>
      <c r="K138" s="572"/>
      <c r="L138" s="573"/>
      <c r="M138" s="374"/>
      <c r="N138" s="305"/>
      <c r="O138" s="305"/>
      <c r="R138"/>
      <c r="S138"/>
      <c r="T138"/>
    </row>
    <row r="139" spans="1:20" ht="18" hidden="1" customHeight="1" outlineLevel="2">
      <c r="B139" s="568"/>
      <c r="C139" s="383"/>
      <c r="D139" s="384"/>
      <c r="E139" s="385"/>
      <c r="F139" s="382">
        <f t="shared" si="25"/>
        <v>0</v>
      </c>
      <c r="G139" s="383"/>
      <c r="H139" s="383"/>
      <c r="I139" s="385"/>
      <c r="J139" s="382">
        <f t="shared" si="12"/>
        <v>0</v>
      </c>
      <c r="K139" s="572"/>
      <c r="L139" s="573"/>
      <c r="M139" s="374"/>
      <c r="N139" s="305"/>
      <c r="O139" s="305"/>
      <c r="R139"/>
      <c r="S139"/>
      <c r="T139"/>
    </row>
    <row r="140" spans="1:20" ht="18" hidden="1" customHeight="1" outlineLevel="2">
      <c r="B140" s="568"/>
      <c r="C140" s="383"/>
      <c r="D140" s="384"/>
      <c r="E140" s="385"/>
      <c r="F140" s="382">
        <f>E140-D140</f>
        <v>0</v>
      </c>
      <c r="G140" s="383"/>
      <c r="H140" s="383"/>
      <c r="I140" s="385"/>
      <c r="J140" s="382">
        <f t="shared" si="12"/>
        <v>0</v>
      </c>
      <c r="K140" s="572"/>
      <c r="L140" s="573"/>
      <c r="M140" s="374"/>
      <c r="N140" s="305"/>
      <c r="O140" s="305"/>
      <c r="R140"/>
      <c r="S140"/>
      <c r="T140"/>
    </row>
    <row r="141" spans="1:20" ht="18" hidden="1" customHeight="1" outlineLevel="2">
      <c r="B141" s="568"/>
      <c r="C141" s="386"/>
      <c r="D141" s="387"/>
      <c r="E141" s="388"/>
      <c r="F141" s="382">
        <f t="shared" ref="F141" si="26">E141-D141</f>
        <v>0</v>
      </c>
      <c r="G141" s="386"/>
      <c r="H141" s="386"/>
      <c r="I141" s="388"/>
      <c r="J141" s="382">
        <f t="shared" si="12"/>
        <v>0</v>
      </c>
      <c r="K141" s="574"/>
      <c r="L141" s="575"/>
      <c r="M141" s="374"/>
      <c r="N141" s="305"/>
      <c r="O141" s="305"/>
      <c r="R141"/>
      <c r="S141"/>
      <c r="T141"/>
    </row>
    <row r="142" spans="1:20" ht="18" hidden="1" customHeight="1" outlineLevel="1" collapsed="1" thickBot="1">
      <c r="B142" s="569"/>
      <c r="C142" s="389" t="s">
        <v>335</v>
      </c>
      <c r="D142" s="395">
        <f>SUM(D135:D141)</f>
        <v>0</v>
      </c>
      <c r="E142" s="395">
        <f>SUM(E135:E141)</f>
        <v>0</v>
      </c>
      <c r="F142" s="396">
        <f>SUM(F135:F141)</f>
        <v>0</v>
      </c>
      <c r="G142" s="389"/>
      <c r="H142" s="389"/>
      <c r="I142" s="395">
        <f>SUM(I135:I141)</f>
        <v>0</v>
      </c>
      <c r="J142" s="396">
        <f t="shared" si="12"/>
        <v>0</v>
      </c>
      <c r="K142" s="576"/>
      <c r="L142" s="577"/>
      <c r="M142" s="374"/>
      <c r="N142" s="305"/>
      <c r="O142" s="305"/>
      <c r="R142"/>
      <c r="S142"/>
      <c r="T142"/>
    </row>
    <row r="143" spans="1:20" s="394" customFormat="1" ht="18" hidden="1" customHeight="1" outlineLevel="1">
      <c r="A143"/>
      <c r="B143" s="567" t="s">
        <v>351</v>
      </c>
      <c r="C143" s="392"/>
      <c r="D143" s="376"/>
      <c r="E143" s="377"/>
      <c r="F143" s="378">
        <f>E143-D143</f>
        <v>0</v>
      </c>
      <c r="G143" s="392"/>
      <c r="H143" s="392"/>
      <c r="I143" s="377"/>
      <c r="J143" s="378">
        <f t="shared" ref="J143:J173" si="27">I143-D143</f>
        <v>0</v>
      </c>
      <c r="K143" s="570"/>
      <c r="L143" s="571"/>
      <c r="M143" s="393"/>
      <c r="N143" s="342"/>
      <c r="O143" s="342"/>
      <c r="P143" s="342"/>
      <c r="Q143" s="342"/>
    </row>
    <row r="144" spans="1:20" ht="18" hidden="1" customHeight="1" outlineLevel="1">
      <c r="B144" s="568"/>
      <c r="C144" s="383"/>
      <c r="D144" s="380"/>
      <c r="E144" s="381"/>
      <c r="F144" s="382">
        <f>E144-D144</f>
        <v>0</v>
      </c>
      <c r="G144" s="383"/>
      <c r="H144" s="383"/>
      <c r="I144" s="381"/>
      <c r="J144" s="382">
        <f t="shared" si="27"/>
        <v>0</v>
      </c>
      <c r="K144" s="572"/>
      <c r="L144" s="573"/>
      <c r="M144" s="374"/>
      <c r="N144" s="305"/>
      <c r="O144" s="305"/>
      <c r="R144"/>
      <c r="S144"/>
      <c r="T144"/>
    </row>
    <row r="145" spans="1:20" ht="18" hidden="1" customHeight="1" outlineLevel="1">
      <c r="B145" s="568"/>
      <c r="C145" s="383"/>
      <c r="D145" s="384"/>
      <c r="E145" s="385"/>
      <c r="F145" s="382">
        <f>E145-D145</f>
        <v>0</v>
      </c>
      <c r="G145" s="383"/>
      <c r="H145" s="383"/>
      <c r="I145" s="385"/>
      <c r="J145" s="382">
        <f t="shared" si="27"/>
        <v>0</v>
      </c>
      <c r="K145" s="572"/>
      <c r="L145" s="573"/>
      <c r="M145" s="374"/>
      <c r="N145" s="305"/>
      <c r="O145" s="305"/>
      <c r="R145"/>
      <c r="S145"/>
      <c r="T145"/>
    </row>
    <row r="146" spans="1:20" ht="18" hidden="1" customHeight="1" outlineLevel="2">
      <c r="B146" s="568"/>
      <c r="C146" s="383"/>
      <c r="D146" s="384"/>
      <c r="E146" s="385"/>
      <c r="F146" s="382">
        <f t="shared" ref="F146:F149" si="28">E146-D146</f>
        <v>0</v>
      </c>
      <c r="G146" s="383"/>
      <c r="H146" s="383"/>
      <c r="I146" s="385"/>
      <c r="J146" s="382">
        <f t="shared" si="27"/>
        <v>0</v>
      </c>
      <c r="K146" s="572"/>
      <c r="L146" s="573"/>
      <c r="M146" s="374"/>
      <c r="N146" s="305"/>
      <c r="O146" s="305"/>
      <c r="R146"/>
      <c r="S146"/>
      <c r="T146"/>
    </row>
    <row r="147" spans="1:20" ht="18" hidden="1" customHeight="1" outlineLevel="2">
      <c r="B147" s="568"/>
      <c r="C147" s="383"/>
      <c r="D147" s="384"/>
      <c r="E147" s="385"/>
      <c r="F147" s="382">
        <f t="shared" si="28"/>
        <v>0</v>
      </c>
      <c r="G147" s="383"/>
      <c r="H147" s="383"/>
      <c r="I147" s="385"/>
      <c r="J147" s="382">
        <f t="shared" si="27"/>
        <v>0</v>
      </c>
      <c r="K147" s="572"/>
      <c r="L147" s="573"/>
      <c r="M147" s="374"/>
      <c r="N147" s="305"/>
      <c r="O147" s="305"/>
      <c r="R147"/>
      <c r="S147"/>
      <c r="T147"/>
    </row>
    <row r="148" spans="1:20" ht="18" hidden="1" customHeight="1" outlineLevel="2">
      <c r="B148" s="568"/>
      <c r="C148" s="383"/>
      <c r="D148" s="384"/>
      <c r="E148" s="385"/>
      <c r="F148" s="382">
        <f t="shared" si="28"/>
        <v>0</v>
      </c>
      <c r="G148" s="383"/>
      <c r="H148" s="383"/>
      <c r="I148" s="385"/>
      <c r="J148" s="382">
        <f t="shared" si="27"/>
        <v>0</v>
      </c>
      <c r="K148" s="572"/>
      <c r="L148" s="573"/>
      <c r="M148" s="374"/>
      <c r="N148" s="305"/>
      <c r="O148" s="305"/>
      <c r="R148"/>
      <c r="S148"/>
      <c r="T148"/>
    </row>
    <row r="149" spans="1:20" ht="18" hidden="1" customHeight="1" outlineLevel="2">
      <c r="B149" s="568"/>
      <c r="C149" s="386"/>
      <c r="D149" s="387"/>
      <c r="E149" s="388"/>
      <c r="F149" s="382">
        <f t="shared" si="28"/>
        <v>0</v>
      </c>
      <c r="G149" s="386"/>
      <c r="H149" s="386"/>
      <c r="I149" s="388"/>
      <c r="J149" s="382">
        <f t="shared" si="27"/>
        <v>0</v>
      </c>
      <c r="K149" s="574"/>
      <c r="L149" s="575"/>
      <c r="M149" s="374"/>
      <c r="N149" s="305"/>
      <c r="O149" s="305"/>
      <c r="R149"/>
      <c r="S149"/>
      <c r="T149"/>
    </row>
    <row r="150" spans="1:20" ht="18" hidden="1" customHeight="1" outlineLevel="1" collapsed="1" thickBot="1">
      <c r="B150" s="569"/>
      <c r="C150" s="389" t="s">
        <v>335</v>
      </c>
      <c r="D150" s="395">
        <f>SUM(D143:D149)</f>
        <v>0</v>
      </c>
      <c r="E150" s="395">
        <f>SUM(E143:E149)</f>
        <v>0</v>
      </c>
      <c r="F150" s="396">
        <f>SUM(F143:F149)</f>
        <v>0</v>
      </c>
      <c r="G150" s="389"/>
      <c r="H150" s="389"/>
      <c r="I150" s="395">
        <f>SUM(I143:I149)</f>
        <v>0</v>
      </c>
      <c r="J150" s="396">
        <f t="shared" si="27"/>
        <v>0</v>
      </c>
      <c r="K150" s="576"/>
      <c r="L150" s="577"/>
      <c r="M150" s="374"/>
      <c r="N150" s="305"/>
      <c r="O150" s="305"/>
      <c r="R150"/>
      <c r="S150"/>
      <c r="T150"/>
    </row>
    <row r="151" spans="1:20" s="394" customFormat="1" ht="18" hidden="1" customHeight="1" outlineLevel="1">
      <c r="A151"/>
      <c r="B151" s="567" t="s">
        <v>352</v>
      </c>
      <c r="C151" s="392"/>
      <c r="D151" s="376"/>
      <c r="E151" s="377"/>
      <c r="F151" s="378">
        <f>E151-D151</f>
        <v>0</v>
      </c>
      <c r="G151" s="392"/>
      <c r="H151" s="392"/>
      <c r="I151" s="377"/>
      <c r="J151" s="378">
        <f t="shared" si="27"/>
        <v>0</v>
      </c>
      <c r="K151" s="570"/>
      <c r="L151" s="571"/>
      <c r="M151" s="393"/>
      <c r="N151" s="342"/>
      <c r="O151" s="342"/>
      <c r="P151" s="342"/>
      <c r="Q151" s="342"/>
    </row>
    <row r="152" spans="1:20" ht="18" hidden="1" customHeight="1" outlineLevel="1">
      <c r="B152" s="568"/>
      <c r="C152" s="383"/>
      <c r="D152" s="380"/>
      <c r="E152" s="381"/>
      <c r="F152" s="382">
        <f t="shared" ref="F152:F156" si="29">E152-D152</f>
        <v>0</v>
      </c>
      <c r="G152" s="383"/>
      <c r="H152" s="383"/>
      <c r="I152" s="381"/>
      <c r="J152" s="382">
        <f t="shared" si="27"/>
        <v>0</v>
      </c>
      <c r="K152" s="572"/>
      <c r="L152" s="573"/>
      <c r="M152" s="374"/>
      <c r="N152" s="305"/>
      <c r="O152" s="305"/>
      <c r="R152"/>
      <c r="S152"/>
      <c r="T152"/>
    </row>
    <row r="153" spans="1:20" ht="18" hidden="1" customHeight="1" outlineLevel="1">
      <c r="B153" s="568"/>
      <c r="C153" s="383"/>
      <c r="D153" s="384"/>
      <c r="E153" s="385"/>
      <c r="F153" s="382">
        <f t="shared" si="29"/>
        <v>0</v>
      </c>
      <c r="G153" s="383"/>
      <c r="H153" s="383"/>
      <c r="I153" s="385"/>
      <c r="J153" s="382">
        <f t="shared" si="27"/>
        <v>0</v>
      </c>
      <c r="K153" s="572"/>
      <c r="L153" s="573"/>
      <c r="M153" s="374"/>
      <c r="N153" s="305"/>
      <c r="O153" s="305"/>
      <c r="R153"/>
      <c r="S153"/>
      <c r="T153"/>
    </row>
    <row r="154" spans="1:20" ht="18" hidden="1" customHeight="1" outlineLevel="2">
      <c r="B154" s="568"/>
      <c r="C154" s="383"/>
      <c r="D154" s="384"/>
      <c r="E154" s="385"/>
      <c r="F154" s="382">
        <f t="shared" si="29"/>
        <v>0</v>
      </c>
      <c r="G154" s="383"/>
      <c r="H154" s="383"/>
      <c r="I154" s="385"/>
      <c r="J154" s="382">
        <f t="shared" si="27"/>
        <v>0</v>
      </c>
      <c r="K154" s="572"/>
      <c r="L154" s="573"/>
      <c r="M154" s="374"/>
      <c r="N154" s="305"/>
      <c r="O154" s="305"/>
      <c r="R154"/>
      <c r="S154"/>
      <c r="T154"/>
    </row>
    <row r="155" spans="1:20" ht="18" hidden="1" customHeight="1" outlineLevel="2">
      <c r="B155" s="568"/>
      <c r="C155" s="383"/>
      <c r="D155" s="384"/>
      <c r="E155" s="385"/>
      <c r="F155" s="382">
        <f t="shared" si="29"/>
        <v>0</v>
      </c>
      <c r="G155" s="383"/>
      <c r="H155" s="383"/>
      <c r="I155" s="385"/>
      <c r="J155" s="382">
        <f t="shared" si="27"/>
        <v>0</v>
      </c>
      <c r="K155" s="572"/>
      <c r="L155" s="573"/>
      <c r="M155" s="374"/>
      <c r="N155" s="305"/>
      <c r="O155" s="305"/>
      <c r="R155"/>
      <c r="S155"/>
      <c r="T155"/>
    </row>
    <row r="156" spans="1:20" ht="18" hidden="1" customHeight="1" outlineLevel="2">
      <c r="B156" s="568"/>
      <c r="C156" s="383"/>
      <c r="D156" s="384"/>
      <c r="E156" s="385"/>
      <c r="F156" s="382">
        <f t="shared" si="29"/>
        <v>0</v>
      </c>
      <c r="G156" s="383"/>
      <c r="H156" s="383"/>
      <c r="I156" s="385"/>
      <c r="J156" s="382">
        <f t="shared" si="27"/>
        <v>0</v>
      </c>
      <c r="K156" s="572"/>
      <c r="L156" s="573"/>
      <c r="M156" s="374"/>
      <c r="N156" s="305"/>
      <c r="O156" s="305"/>
      <c r="R156"/>
      <c r="S156"/>
      <c r="T156"/>
    </row>
    <row r="157" spans="1:20" ht="18" hidden="1" customHeight="1" outlineLevel="2">
      <c r="B157" s="568"/>
      <c r="C157" s="386"/>
      <c r="D157" s="387"/>
      <c r="E157" s="388"/>
      <c r="F157" s="382">
        <f>E157-D157</f>
        <v>0</v>
      </c>
      <c r="G157" s="386"/>
      <c r="H157" s="386"/>
      <c r="I157" s="388"/>
      <c r="J157" s="382">
        <f t="shared" si="27"/>
        <v>0</v>
      </c>
      <c r="K157" s="574"/>
      <c r="L157" s="575"/>
      <c r="M157" s="374"/>
      <c r="N157" s="305"/>
      <c r="O157" s="305"/>
      <c r="R157"/>
      <c r="S157"/>
      <c r="T157"/>
    </row>
    <row r="158" spans="1:20" ht="18" hidden="1" customHeight="1" outlineLevel="1" collapsed="1" thickBot="1">
      <c r="B158" s="569"/>
      <c r="C158" s="389" t="s">
        <v>335</v>
      </c>
      <c r="D158" s="395">
        <f>SUM(D151:D157)</f>
        <v>0</v>
      </c>
      <c r="E158" s="395">
        <f>SUM(E151:E157)</f>
        <v>0</v>
      </c>
      <c r="F158" s="396">
        <f>SUM(F151:F157)</f>
        <v>0</v>
      </c>
      <c r="G158" s="389"/>
      <c r="H158" s="389"/>
      <c r="I158" s="395">
        <f>SUM(I151:I157)</f>
        <v>0</v>
      </c>
      <c r="J158" s="396">
        <f t="shared" si="27"/>
        <v>0</v>
      </c>
      <c r="K158" s="576"/>
      <c r="L158" s="577"/>
      <c r="M158" s="374"/>
      <c r="N158" s="305"/>
      <c r="O158" s="305"/>
      <c r="R158"/>
      <c r="S158"/>
      <c r="T158"/>
    </row>
    <row r="159" spans="1:20" ht="18" hidden="1" customHeight="1" outlineLevel="1">
      <c r="B159" s="567" t="s">
        <v>353</v>
      </c>
      <c r="C159" s="392"/>
      <c r="D159" s="376"/>
      <c r="E159" s="377"/>
      <c r="F159" s="378">
        <f>E159-D159</f>
        <v>0</v>
      </c>
      <c r="G159" s="392"/>
      <c r="H159" s="392"/>
      <c r="I159" s="377"/>
      <c r="J159" s="378">
        <f t="shared" si="27"/>
        <v>0</v>
      </c>
      <c r="K159" s="570"/>
      <c r="L159" s="571"/>
      <c r="M159" s="374"/>
      <c r="N159" s="305"/>
      <c r="O159" s="305"/>
      <c r="R159"/>
      <c r="S159"/>
      <c r="T159"/>
    </row>
    <row r="160" spans="1:20" ht="18" hidden="1" customHeight="1" outlineLevel="1">
      <c r="B160" s="568"/>
      <c r="C160" s="383"/>
      <c r="D160" s="380"/>
      <c r="E160" s="381"/>
      <c r="F160" s="382">
        <f>E160-D160</f>
        <v>0</v>
      </c>
      <c r="G160" s="383"/>
      <c r="H160" s="383"/>
      <c r="I160" s="381"/>
      <c r="J160" s="382">
        <f t="shared" si="27"/>
        <v>0</v>
      </c>
      <c r="K160" s="572"/>
      <c r="L160" s="573"/>
      <c r="M160" s="374"/>
      <c r="N160" s="305"/>
      <c r="O160" s="305"/>
      <c r="R160"/>
      <c r="S160"/>
      <c r="T160"/>
    </row>
    <row r="161" spans="1:20" ht="18" hidden="1" customHeight="1" outlineLevel="1">
      <c r="B161" s="568"/>
      <c r="C161" s="383"/>
      <c r="D161" s="384"/>
      <c r="E161" s="385"/>
      <c r="F161" s="382">
        <f t="shared" ref="F161:F163" si="30">E161-D161</f>
        <v>0</v>
      </c>
      <c r="G161" s="383"/>
      <c r="H161" s="383"/>
      <c r="I161" s="385"/>
      <c r="J161" s="382">
        <f t="shared" si="27"/>
        <v>0</v>
      </c>
      <c r="K161" s="572"/>
      <c r="L161" s="573"/>
      <c r="M161" s="374"/>
      <c r="N161" s="305"/>
      <c r="O161" s="305"/>
      <c r="R161"/>
      <c r="S161"/>
      <c r="T161"/>
    </row>
    <row r="162" spans="1:20" ht="18" hidden="1" customHeight="1" outlineLevel="2">
      <c r="B162" s="568"/>
      <c r="C162" s="383"/>
      <c r="D162" s="384"/>
      <c r="E162" s="385"/>
      <c r="F162" s="382">
        <f t="shared" si="30"/>
        <v>0</v>
      </c>
      <c r="G162" s="383"/>
      <c r="H162" s="383"/>
      <c r="I162" s="385"/>
      <c r="J162" s="382">
        <f t="shared" si="27"/>
        <v>0</v>
      </c>
      <c r="K162" s="572"/>
      <c r="L162" s="573"/>
      <c r="M162" s="374"/>
      <c r="N162" s="305"/>
      <c r="O162" s="305"/>
      <c r="R162"/>
      <c r="S162"/>
      <c r="T162"/>
    </row>
    <row r="163" spans="1:20" ht="18" hidden="1" customHeight="1" outlineLevel="2">
      <c r="B163" s="568"/>
      <c r="C163" s="383"/>
      <c r="D163" s="384"/>
      <c r="E163" s="385"/>
      <c r="F163" s="382">
        <f t="shared" si="30"/>
        <v>0</v>
      </c>
      <c r="G163" s="383"/>
      <c r="H163" s="383"/>
      <c r="I163" s="385"/>
      <c r="J163" s="382">
        <f t="shared" si="27"/>
        <v>0</v>
      </c>
      <c r="K163" s="572"/>
      <c r="L163" s="573"/>
      <c r="M163" s="374"/>
      <c r="N163" s="305"/>
      <c r="O163" s="305"/>
      <c r="R163"/>
      <c r="S163"/>
      <c r="T163"/>
    </row>
    <row r="164" spans="1:20" ht="18" hidden="1" customHeight="1" outlineLevel="2">
      <c r="B164" s="568"/>
      <c r="C164" s="383"/>
      <c r="D164" s="384"/>
      <c r="E164" s="385"/>
      <c r="F164" s="382">
        <f>E164-D164</f>
        <v>0</v>
      </c>
      <c r="G164" s="383"/>
      <c r="H164" s="383"/>
      <c r="I164" s="385"/>
      <c r="J164" s="382">
        <f t="shared" si="27"/>
        <v>0</v>
      </c>
      <c r="K164" s="572"/>
      <c r="L164" s="573"/>
      <c r="M164" s="374"/>
      <c r="N164" s="305"/>
      <c r="O164" s="305"/>
      <c r="R164"/>
      <c r="S164"/>
      <c r="T164"/>
    </row>
    <row r="165" spans="1:20" ht="18" hidden="1" customHeight="1" outlineLevel="2">
      <c r="B165" s="568"/>
      <c r="C165" s="386"/>
      <c r="D165" s="387"/>
      <c r="E165" s="388"/>
      <c r="F165" s="382">
        <f t="shared" ref="F165" si="31">E165-D165</f>
        <v>0</v>
      </c>
      <c r="G165" s="386"/>
      <c r="H165" s="386"/>
      <c r="I165" s="388"/>
      <c r="J165" s="382">
        <f t="shared" si="27"/>
        <v>0</v>
      </c>
      <c r="K165" s="574"/>
      <c r="L165" s="575"/>
      <c r="M165" s="374"/>
      <c r="N165" s="305"/>
      <c r="O165" s="305"/>
      <c r="R165"/>
      <c r="S165"/>
      <c r="T165"/>
    </row>
    <row r="166" spans="1:20" ht="18" hidden="1" customHeight="1" outlineLevel="1" collapsed="1" thickBot="1">
      <c r="B166" s="569"/>
      <c r="C166" s="389" t="s">
        <v>335</v>
      </c>
      <c r="D166" s="390">
        <f>SUM(D159:D165)</f>
        <v>0</v>
      </c>
      <c r="E166" s="390">
        <f>SUM(E159:E165)</f>
        <v>0</v>
      </c>
      <c r="F166" s="391">
        <f>SUM(F159:F165)</f>
        <v>0</v>
      </c>
      <c r="G166" s="389"/>
      <c r="H166" s="389"/>
      <c r="I166" s="390">
        <f>SUM(I159:I165)</f>
        <v>0</v>
      </c>
      <c r="J166" s="391">
        <f>I166-D166</f>
        <v>0</v>
      </c>
      <c r="K166" s="578"/>
      <c r="L166" s="579"/>
      <c r="M166" s="374"/>
      <c r="N166" s="305"/>
      <c r="O166" s="305"/>
      <c r="R166"/>
      <c r="S166"/>
      <c r="T166"/>
    </row>
    <row r="167" spans="1:20" s="394" customFormat="1" ht="18" hidden="1" customHeight="1" outlineLevel="1">
      <c r="A167"/>
      <c r="B167" s="567" t="s">
        <v>354</v>
      </c>
      <c r="C167" s="392"/>
      <c r="D167" s="376"/>
      <c r="E167" s="377"/>
      <c r="F167" s="378">
        <f>E167-D167</f>
        <v>0</v>
      </c>
      <c r="G167" s="392"/>
      <c r="H167" s="392"/>
      <c r="I167" s="377"/>
      <c r="J167" s="378">
        <f t="shared" si="27"/>
        <v>0</v>
      </c>
      <c r="K167" s="570"/>
      <c r="L167" s="571"/>
      <c r="M167" s="393"/>
      <c r="N167" s="342"/>
      <c r="O167" s="342"/>
      <c r="P167" s="342"/>
      <c r="Q167" s="342"/>
    </row>
    <row r="168" spans="1:20" ht="18" hidden="1" customHeight="1" outlineLevel="1">
      <c r="B168" s="568"/>
      <c r="C168" s="383"/>
      <c r="D168" s="380"/>
      <c r="E168" s="381"/>
      <c r="F168" s="382">
        <f t="shared" ref="F168:F170" si="32">E168-D168</f>
        <v>0</v>
      </c>
      <c r="G168" s="383"/>
      <c r="H168" s="383"/>
      <c r="I168" s="381"/>
      <c r="J168" s="382">
        <f t="shared" si="27"/>
        <v>0</v>
      </c>
      <c r="K168" s="572"/>
      <c r="L168" s="573"/>
      <c r="M168" s="374"/>
      <c r="N168" s="305"/>
      <c r="O168" s="305"/>
      <c r="R168"/>
      <c r="S168"/>
      <c r="T168"/>
    </row>
    <row r="169" spans="1:20" ht="18" hidden="1" customHeight="1" outlineLevel="1">
      <c r="B169" s="568"/>
      <c r="C169" s="383"/>
      <c r="D169" s="384"/>
      <c r="E169" s="385"/>
      <c r="F169" s="382">
        <f t="shared" si="32"/>
        <v>0</v>
      </c>
      <c r="G169" s="383"/>
      <c r="H169" s="383"/>
      <c r="I169" s="385"/>
      <c r="J169" s="382">
        <f t="shared" si="27"/>
        <v>0</v>
      </c>
      <c r="K169" s="572"/>
      <c r="L169" s="573"/>
      <c r="M169" s="374"/>
      <c r="N169" s="305"/>
      <c r="O169" s="305"/>
      <c r="R169"/>
      <c r="S169"/>
      <c r="T169"/>
    </row>
    <row r="170" spans="1:20" ht="18" hidden="1" customHeight="1" outlineLevel="2">
      <c r="B170" s="568"/>
      <c r="C170" s="383"/>
      <c r="D170" s="384"/>
      <c r="E170" s="385"/>
      <c r="F170" s="382">
        <f t="shared" si="32"/>
        <v>0</v>
      </c>
      <c r="G170" s="383"/>
      <c r="H170" s="383"/>
      <c r="I170" s="385"/>
      <c r="J170" s="382">
        <f t="shared" si="27"/>
        <v>0</v>
      </c>
      <c r="K170" s="572"/>
      <c r="L170" s="573"/>
      <c r="M170" s="374"/>
      <c r="N170" s="305"/>
      <c r="O170" s="305"/>
      <c r="R170"/>
      <c r="S170"/>
      <c r="T170"/>
    </row>
    <row r="171" spans="1:20" ht="18" hidden="1" customHeight="1" outlineLevel="2">
      <c r="B171" s="568"/>
      <c r="C171" s="383"/>
      <c r="D171" s="384"/>
      <c r="E171" s="385"/>
      <c r="F171" s="382">
        <f>E171-D171</f>
        <v>0</v>
      </c>
      <c r="G171" s="383"/>
      <c r="H171" s="383"/>
      <c r="I171" s="385"/>
      <c r="J171" s="382">
        <f t="shared" si="27"/>
        <v>0</v>
      </c>
      <c r="K171" s="572"/>
      <c r="L171" s="573"/>
      <c r="M171" s="374"/>
      <c r="N171" s="305"/>
      <c r="O171" s="305"/>
      <c r="R171"/>
      <c r="S171"/>
      <c r="T171"/>
    </row>
    <row r="172" spans="1:20" ht="18" hidden="1" customHeight="1" outlineLevel="2">
      <c r="B172" s="568"/>
      <c r="C172" s="383"/>
      <c r="D172" s="384"/>
      <c r="E172" s="385"/>
      <c r="F172" s="382">
        <f t="shared" ref="F172:F173" si="33">E172-D172</f>
        <v>0</v>
      </c>
      <c r="G172" s="383"/>
      <c r="H172" s="383"/>
      <c r="I172" s="385"/>
      <c r="J172" s="382">
        <f t="shared" si="27"/>
        <v>0</v>
      </c>
      <c r="K172" s="572"/>
      <c r="L172" s="573"/>
      <c r="M172" s="374"/>
      <c r="N172" s="305"/>
      <c r="O172" s="305"/>
      <c r="R172"/>
      <c r="S172"/>
      <c r="T172"/>
    </row>
    <row r="173" spans="1:20" ht="18" hidden="1" customHeight="1" outlineLevel="2">
      <c r="B173" s="568"/>
      <c r="C173" s="386"/>
      <c r="D173" s="387"/>
      <c r="E173" s="388"/>
      <c r="F173" s="382">
        <f t="shared" si="33"/>
        <v>0</v>
      </c>
      <c r="G173" s="386"/>
      <c r="H173" s="386"/>
      <c r="I173" s="388"/>
      <c r="J173" s="382">
        <f t="shared" si="27"/>
        <v>0</v>
      </c>
      <c r="K173" s="574"/>
      <c r="L173" s="575"/>
      <c r="M173" s="374"/>
      <c r="N173" s="305"/>
      <c r="O173" s="305"/>
      <c r="R173"/>
      <c r="S173"/>
      <c r="T173"/>
    </row>
    <row r="174" spans="1:20" ht="18" hidden="1" customHeight="1" outlineLevel="1" collapsed="1" thickBot="1">
      <c r="B174" s="569"/>
      <c r="C174" s="389" t="s">
        <v>335</v>
      </c>
      <c r="D174" s="395">
        <f>SUM(D167:D173)</f>
        <v>0</v>
      </c>
      <c r="E174" s="395">
        <f>SUM(E167:E173)</f>
        <v>0</v>
      </c>
      <c r="F174" s="396">
        <f>SUM(F167:F173)</f>
        <v>0</v>
      </c>
      <c r="G174" s="389"/>
      <c r="H174" s="389"/>
      <c r="I174" s="395">
        <f>SUM(I167:I173)</f>
        <v>0</v>
      </c>
      <c r="J174" s="396">
        <f>I174-D174</f>
        <v>0</v>
      </c>
      <c r="K174" s="576"/>
      <c r="L174" s="577"/>
      <c r="M174" s="374"/>
      <c r="N174" s="305"/>
      <c r="O174" s="305"/>
      <c r="R174"/>
      <c r="S174"/>
      <c r="T174"/>
    </row>
    <row r="175" spans="1:20" s="398" customFormat="1" ht="18" customHeight="1" collapsed="1" thickBot="1">
      <c r="A175"/>
      <c r="B175" s="543" t="s">
        <v>355</v>
      </c>
      <c r="C175" s="544"/>
      <c r="D175" s="401">
        <f>SUM(D22,D30,D38,D46,D54,D62,D70,D78,D86,D94,D102,D110,D118,D126,D134,D142,D150,D158,D166,D174)</f>
        <v>0</v>
      </c>
      <c r="E175" s="402">
        <f t="shared" ref="E175" si="34">SUM(E22,E30,E38,E46,E54,E62,E70,E78,E86,E94,E102,E110,E118,E126,E134,E142,E150,E158,E166,E174)</f>
        <v>0</v>
      </c>
      <c r="F175" s="403">
        <f>SUM(F22,F30,F38,F46,F54,F62,F70,F78,F86,F94,F102,F110,F118,F126,F134,F142,F150,F158,F166,F174)</f>
        <v>0</v>
      </c>
      <c r="G175" s="406"/>
      <c r="H175" s="406"/>
      <c r="I175" s="401">
        <f>SUM(I22,I30,I38,I46,I54,I62,I70,I78,I86,I94,I102,I110,I118,I126,I134,I142,I150,I158,I166,I174)</f>
        <v>0</v>
      </c>
      <c r="J175" s="401">
        <f>SUM(J22,J30,J38,J46,J54,J62,J70,J78,J86,J94,J102,J110,J118,J126,J134,J142,J150,J158,J166,J174)</f>
        <v>0</v>
      </c>
      <c r="K175" s="545"/>
      <c r="L175" s="546"/>
      <c r="M175" s="397"/>
      <c r="N175" s="343"/>
      <c r="O175" s="343"/>
      <c r="P175" s="343"/>
      <c r="Q175" s="343"/>
    </row>
    <row r="176" spans="1:20" ht="14.55" customHeight="1">
      <c r="A176" s="170"/>
      <c r="B176" s="304"/>
      <c r="C176" s="193"/>
      <c r="D176" s="193"/>
      <c r="E176" s="193"/>
      <c r="F176" s="193"/>
      <c r="G176" s="193"/>
      <c r="H176" s="193"/>
      <c r="I176" s="193"/>
      <c r="J176" s="193"/>
      <c r="K176" s="193"/>
      <c r="L176" s="193"/>
      <c r="M176" s="193"/>
      <c r="N176" s="173"/>
      <c r="O176" s="170"/>
    </row>
    <row r="177" spans="1:16" ht="14.55" customHeight="1">
      <c r="A177" s="170"/>
      <c r="B177" s="431" t="s">
        <v>365</v>
      </c>
      <c r="C177" s="193"/>
      <c r="D177" s="193"/>
      <c r="E177" s="193"/>
      <c r="F177" s="193"/>
      <c r="G177" s="193"/>
      <c r="H177" s="193"/>
      <c r="I177" s="193"/>
      <c r="J177" s="193"/>
      <c r="K177" s="193"/>
      <c r="L177" s="193"/>
      <c r="M177" s="193"/>
      <c r="N177" s="173"/>
      <c r="O177" s="170"/>
    </row>
    <row r="178" spans="1:16" ht="13.5" customHeight="1">
      <c r="A178" s="170"/>
      <c r="B178" s="170"/>
      <c r="C178" s="170"/>
      <c r="D178" s="170"/>
      <c r="E178" s="170"/>
      <c r="F178" s="170"/>
      <c r="G178" s="170"/>
      <c r="H178" s="170"/>
      <c r="I178" s="170"/>
      <c r="J178" s="170"/>
      <c r="K178" s="170"/>
      <c r="L178" s="170"/>
      <c r="M178" s="170"/>
      <c r="N178" s="170"/>
      <c r="O178" s="170"/>
    </row>
    <row r="179" spans="1:16" ht="17.399999999999999">
      <c r="A179" s="170"/>
      <c r="B179" s="136" t="s">
        <v>66</v>
      </c>
      <c r="C179" s="136"/>
      <c r="D179" s="136"/>
      <c r="E179" s="136"/>
      <c r="F179" s="136"/>
      <c r="G179" s="136"/>
      <c r="H179" s="136"/>
      <c r="I179" s="136"/>
      <c r="J179" s="136"/>
      <c r="K179" s="136"/>
      <c r="L179" s="136"/>
      <c r="M179" s="136"/>
      <c r="N179" s="136"/>
      <c r="O179" s="136"/>
      <c r="P179" s="321"/>
    </row>
    <row r="180" spans="1:16" ht="14.1" customHeight="1">
      <c r="A180" s="170"/>
      <c r="B180" s="513" t="s">
        <v>67</v>
      </c>
      <c r="C180" s="513"/>
      <c r="D180" s="513"/>
      <c r="E180" s="513"/>
      <c r="F180" s="513"/>
      <c r="G180" s="513"/>
      <c r="H180" s="513"/>
      <c r="I180" s="513"/>
      <c r="J180" s="513"/>
      <c r="K180" s="513"/>
      <c r="L180" s="513"/>
      <c r="M180" s="513"/>
      <c r="N180" s="513"/>
      <c r="O180" s="513"/>
      <c r="P180" s="319"/>
    </row>
    <row r="181" spans="1:16">
      <c r="B181" s="68"/>
      <c r="C181" s="68"/>
      <c r="D181" s="68"/>
      <c r="E181" s="68"/>
      <c r="F181" s="68"/>
      <c r="G181" s="68"/>
      <c r="H181" s="68"/>
      <c r="I181" s="68"/>
      <c r="J181" s="68"/>
      <c r="K181" s="68"/>
      <c r="L181" s="68"/>
      <c r="M181" s="68"/>
      <c r="N181" s="68"/>
      <c r="O181" s="68"/>
      <c r="P181" s="319"/>
    </row>
    <row r="182" spans="1:16" ht="14.1" customHeight="1">
      <c r="B182" s="505" t="s">
        <v>86</v>
      </c>
      <c r="C182" s="505"/>
      <c r="D182" s="505"/>
      <c r="E182" s="505"/>
      <c r="F182" s="505"/>
      <c r="G182" s="505"/>
      <c r="H182" s="505"/>
      <c r="I182" s="505"/>
      <c r="J182" s="505"/>
      <c r="K182" s="505"/>
      <c r="L182" s="505"/>
      <c r="M182" s="505"/>
      <c r="N182" s="505"/>
      <c r="O182" s="505"/>
    </row>
  </sheetData>
  <sheetProtection algorithmName="SHA-512" hashValue="GACoc5mMkLEbreXH9XW/RxC3lkPFIrJAcl98svypg34h3qYgHfuhG7dLUxRZJd4RcNkNVSddRNfUzrLmPBi1yQ==" saltValue="zDYfxsgZnDdMCIZT+SUD1w==" spinCount="100000" sheet="1" formatRows="0" selectLockedCells="1"/>
  <mergeCells count="201">
    <mergeCell ref="C5:D5"/>
    <mergeCell ref="F5:K5"/>
    <mergeCell ref="B182:O182"/>
    <mergeCell ref="B180:O180"/>
    <mergeCell ref="B8:D8"/>
    <mergeCell ref="G6:G7"/>
    <mergeCell ref="F6:F7"/>
    <mergeCell ref="B12:C12"/>
    <mergeCell ref="D12:F12"/>
    <mergeCell ref="K12:L12"/>
    <mergeCell ref="B15:B22"/>
    <mergeCell ref="K15:L15"/>
    <mergeCell ref="K16:L16"/>
    <mergeCell ref="K17:L17"/>
    <mergeCell ref="K18:L18"/>
    <mergeCell ref="K19:L19"/>
    <mergeCell ref="K20:L20"/>
    <mergeCell ref="K21:L21"/>
    <mergeCell ref="K22:L22"/>
    <mergeCell ref="B23:B30"/>
    <mergeCell ref="K23:L23"/>
    <mergeCell ref="K24:L24"/>
    <mergeCell ref="K25:L25"/>
    <mergeCell ref="K26:L26"/>
    <mergeCell ref="K27:L27"/>
    <mergeCell ref="K28:L28"/>
    <mergeCell ref="K29:L29"/>
    <mergeCell ref="K30:L30"/>
    <mergeCell ref="B31:B38"/>
    <mergeCell ref="K31:L31"/>
    <mergeCell ref="K32:L32"/>
    <mergeCell ref="K33:L33"/>
    <mergeCell ref="K34:L34"/>
    <mergeCell ref="K35:L35"/>
    <mergeCell ref="K36:L36"/>
    <mergeCell ref="K37:L37"/>
    <mergeCell ref="K38:L38"/>
    <mergeCell ref="B39:B46"/>
    <mergeCell ref="K39:L39"/>
    <mergeCell ref="K40:L40"/>
    <mergeCell ref="K41:L41"/>
    <mergeCell ref="K42:L42"/>
    <mergeCell ref="K43:L43"/>
    <mergeCell ref="K44:L44"/>
    <mergeCell ref="K45:L45"/>
    <mergeCell ref="K46:L46"/>
    <mergeCell ref="B47:B54"/>
    <mergeCell ref="K47:L47"/>
    <mergeCell ref="K48:L48"/>
    <mergeCell ref="K49:L49"/>
    <mergeCell ref="K50:L50"/>
    <mergeCell ref="K51:L51"/>
    <mergeCell ref="K52:L52"/>
    <mergeCell ref="K53:L53"/>
    <mergeCell ref="K54:L54"/>
    <mergeCell ref="B55:B62"/>
    <mergeCell ref="K55:L55"/>
    <mergeCell ref="K56:L56"/>
    <mergeCell ref="K57:L57"/>
    <mergeCell ref="K58:L58"/>
    <mergeCell ref="K59:L59"/>
    <mergeCell ref="K60:L60"/>
    <mergeCell ref="K61:L61"/>
    <mergeCell ref="K62:L62"/>
    <mergeCell ref="B63:B70"/>
    <mergeCell ref="K63:L63"/>
    <mergeCell ref="K64:L64"/>
    <mergeCell ref="K65:L65"/>
    <mergeCell ref="K66:L66"/>
    <mergeCell ref="K67:L67"/>
    <mergeCell ref="K68:L68"/>
    <mergeCell ref="K69:L69"/>
    <mergeCell ref="K70:L70"/>
    <mergeCell ref="B71:B78"/>
    <mergeCell ref="K71:L71"/>
    <mergeCell ref="K72:L72"/>
    <mergeCell ref="K73:L73"/>
    <mergeCell ref="K74:L74"/>
    <mergeCell ref="K75:L75"/>
    <mergeCell ref="K76:L76"/>
    <mergeCell ref="K77:L77"/>
    <mergeCell ref="K78:L78"/>
    <mergeCell ref="B79:B86"/>
    <mergeCell ref="K79:L79"/>
    <mergeCell ref="K80:L80"/>
    <mergeCell ref="K81:L81"/>
    <mergeCell ref="K82:L82"/>
    <mergeCell ref="K83:L83"/>
    <mergeCell ref="K84:L84"/>
    <mergeCell ref="K85:L85"/>
    <mergeCell ref="K86:L86"/>
    <mergeCell ref="B87:B94"/>
    <mergeCell ref="K87:L87"/>
    <mergeCell ref="K88:L88"/>
    <mergeCell ref="K89:L89"/>
    <mergeCell ref="K90:L90"/>
    <mergeCell ref="K91:L91"/>
    <mergeCell ref="K92:L92"/>
    <mergeCell ref="K93:L93"/>
    <mergeCell ref="K94:L94"/>
    <mergeCell ref="B95:B102"/>
    <mergeCell ref="K95:L95"/>
    <mergeCell ref="K96:L96"/>
    <mergeCell ref="K97:L97"/>
    <mergeCell ref="K98:L98"/>
    <mergeCell ref="K99:L99"/>
    <mergeCell ref="K100:L100"/>
    <mergeCell ref="K101:L101"/>
    <mergeCell ref="K102:L102"/>
    <mergeCell ref="B103:B110"/>
    <mergeCell ref="K103:L103"/>
    <mergeCell ref="K104:L104"/>
    <mergeCell ref="K105:L105"/>
    <mergeCell ref="K106:L106"/>
    <mergeCell ref="K107:L107"/>
    <mergeCell ref="K108:L108"/>
    <mergeCell ref="K109:L109"/>
    <mergeCell ref="K110:L110"/>
    <mergeCell ref="B111:B118"/>
    <mergeCell ref="K111:L111"/>
    <mergeCell ref="K112:L112"/>
    <mergeCell ref="K113:L113"/>
    <mergeCell ref="K114:L114"/>
    <mergeCell ref="K115:L115"/>
    <mergeCell ref="K116:L116"/>
    <mergeCell ref="K117:L117"/>
    <mergeCell ref="K118:L118"/>
    <mergeCell ref="B119:B126"/>
    <mergeCell ref="K119:L119"/>
    <mergeCell ref="K120:L120"/>
    <mergeCell ref="K121:L121"/>
    <mergeCell ref="K122:L122"/>
    <mergeCell ref="K123:L123"/>
    <mergeCell ref="K124:L124"/>
    <mergeCell ref="K125:L125"/>
    <mergeCell ref="K126:L126"/>
    <mergeCell ref="B127:B134"/>
    <mergeCell ref="K127:L127"/>
    <mergeCell ref="K128:L128"/>
    <mergeCell ref="K129:L129"/>
    <mergeCell ref="K130:L130"/>
    <mergeCell ref="K131:L131"/>
    <mergeCell ref="K132:L132"/>
    <mergeCell ref="K133:L133"/>
    <mergeCell ref="K134:L134"/>
    <mergeCell ref="B135:B142"/>
    <mergeCell ref="K135:L135"/>
    <mergeCell ref="K136:L136"/>
    <mergeCell ref="K137:L137"/>
    <mergeCell ref="K138:L138"/>
    <mergeCell ref="K139:L139"/>
    <mergeCell ref="K140:L140"/>
    <mergeCell ref="K141:L141"/>
    <mergeCell ref="K142:L142"/>
    <mergeCell ref="B143:B150"/>
    <mergeCell ref="K143:L143"/>
    <mergeCell ref="K144:L144"/>
    <mergeCell ref="K145:L145"/>
    <mergeCell ref="K146:L146"/>
    <mergeCell ref="K147:L147"/>
    <mergeCell ref="K148:L148"/>
    <mergeCell ref="K149:L149"/>
    <mergeCell ref="K150:L150"/>
    <mergeCell ref="K162:L162"/>
    <mergeCell ref="K163:L163"/>
    <mergeCell ref="K164:L164"/>
    <mergeCell ref="K165:L165"/>
    <mergeCell ref="K166:L166"/>
    <mergeCell ref="B151:B158"/>
    <mergeCell ref="K151:L151"/>
    <mergeCell ref="K152:L152"/>
    <mergeCell ref="K153:L153"/>
    <mergeCell ref="K154:L154"/>
    <mergeCell ref="K155:L155"/>
    <mergeCell ref="K156:L156"/>
    <mergeCell ref="K157:L157"/>
    <mergeCell ref="K158:L158"/>
    <mergeCell ref="B175:C175"/>
    <mergeCell ref="K175:L175"/>
    <mergeCell ref="G12:J12"/>
    <mergeCell ref="B13:B14"/>
    <mergeCell ref="C13:C14"/>
    <mergeCell ref="D13:D14"/>
    <mergeCell ref="E13:E14"/>
    <mergeCell ref="F13:F14"/>
    <mergeCell ref="J13:J14"/>
    <mergeCell ref="G13:I13"/>
    <mergeCell ref="K13:L14"/>
    <mergeCell ref="B167:B174"/>
    <mergeCell ref="K167:L167"/>
    <mergeCell ref="K168:L168"/>
    <mergeCell ref="K169:L169"/>
    <mergeCell ref="K170:L170"/>
    <mergeCell ref="K171:L171"/>
    <mergeCell ref="K172:L172"/>
    <mergeCell ref="K173:L173"/>
    <mergeCell ref="K174:L174"/>
    <mergeCell ref="B159:B166"/>
    <mergeCell ref="K159:L159"/>
    <mergeCell ref="K160:L160"/>
    <mergeCell ref="K161:L161"/>
  </mergeCells>
  <hyperlinks>
    <hyperlink ref="B179:O179" r:id="rId1" display="Faire parvenir ce formulaire en format Excel à : efficaciteenergetique@energir.com" xr:uid="{621FD655-C52F-4188-B3BD-E8ED1E9B2F81}"/>
  </hyperlinks>
  <pageMargins left="0.7" right="0.7" top="0.75" bottom="0.75" header="0.3" footer="0.3"/>
  <pageSetup orientation="portrait" horizontalDpi="4294967293" r:id="rId2"/>
  <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84C0F-EE05-45E8-B590-1F419F215F6E}">
  <sheetPr codeName="Feuil23">
    <tabColor rgb="FF009FDE"/>
  </sheetPr>
  <dimension ref="A2:Y217"/>
  <sheetViews>
    <sheetView showGridLines="0" topLeftCell="D55" zoomScale="115" zoomScaleNormal="115" workbookViewId="0">
      <selection activeCell="O107" sqref="O107"/>
    </sheetView>
  </sheetViews>
  <sheetFormatPr baseColWidth="10" defaultColWidth="11" defaultRowHeight="13.8" outlineLevelRow="1"/>
  <cols>
    <col min="1" max="2" width="2.59765625" customWidth="1"/>
    <col min="3" max="3" width="44.19921875" customWidth="1"/>
    <col min="4" max="4" width="20.09765625" customWidth="1"/>
    <col min="5" max="5" width="17.296875" customWidth="1"/>
    <col min="6" max="6" width="12.5" style="481" customWidth="1"/>
    <col min="7" max="10" width="13.59765625" customWidth="1"/>
    <col min="11" max="11" width="12.796875" customWidth="1"/>
    <col min="12" max="12" width="13.796875" customWidth="1"/>
    <col min="13" max="13" width="12.59765625" customWidth="1"/>
    <col min="14" max="14" width="2.5" customWidth="1"/>
    <col min="15" max="16" width="13.296875" customWidth="1"/>
    <col min="17" max="21" width="13.296875" style="305" customWidth="1"/>
    <col min="22" max="24" width="13.296875" customWidth="1"/>
  </cols>
  <sheetData>
    <row r="2" spans="2:21" ht="24.6">
      <c r="B2" s="41" t="s">
        <v>87</v>
      </c>
      <c r="D2" s="55"/>
      <c r="E2" s="55"/>
      <c r="F2" s="482"/>
      <c r="G2" s="55"/>
      <c r="H2" s="55"/>
      <c r="I2" s="55"/>
      <c r="J2" s="55"/>
      <c r="K2" s="55"/>
      <c r="L2" s="55"/>
      <c r="M2" s="55"/>
      <c r="N2" s="55"/>
      <c r="O2" s="55"/>
      <c r="P2" s="55"/>
      <c r="Q2" s="306"/>
      <c r="R2" s="306"/>
      <c r="S2" s="306"/>
      <c r="T2" s="306"/>
    </row>
    <row r="3" spans="2:21" ht="17.399999999999999">
      <c r="B3" s="42" t="s">
        <v>1</v>
      </c>
      <c r="E3" s="56"/>
      <c r="F3" s="483"/>
      <c r="G3" s="57"/>
      <c r="H3" s="57"/>
      <c r="I3" s="57"/>
      <c r="J3" s="57"/>
    </row>
    <row r="4" spans="2:21" ht="17.399999999999999">
      <c r="B4" s="42"/>
      <c r="E4" s="56"/>
      <c r="F4" s="483"/>
      <c r="G4" s="57"/>
      <c r="H4" s="57"/>
      <c r="I4" s="57"/>
      <c r="J4" s="57"/>
    </row>
    <row r="5" spans="2:21" ht="9" customHeight="1">
      <c r="B5" s="42"/>
      <c r="E5" s="56"/>
      <c r="F5" s="483"/>
      <c r="G5" s="57"/>
      <c r="H5" s="57"/>
      <c r="I5" s="57"/>
      <c r="J5" s="57"/>
    </row>
    <row r="6" spans="2:21" ht="22.05" customHeight="1">
      <c r="B6" s="42"/>
      <c r="C6" s="606" t="s">
        <v>88</v>
      </c>
      <c r="D6" s="606"/>
      <c r="E6" s="198"/>
      <c r="F6" s="483"/>
      <c r="G6" s="615"/>
      <c r="H6" s="615"/>
      <c r="I6" s="215"/>
      <c r="J6" s="57"/>
    </row>
    <row r="7" spans="2:21" ht="14.55" customHeight="1">
      <c r="B7" s="42"/>
      <c r="C7" s="199"/>
      <c r="D7" s="200"/>
      <c r="E7" s="201"/>
      <c r="F7" s="483"/>
      <c r="G7" s="57"/>
      <c r="H7" s="57"/>
      <c r="I7" s="57"/>
      <c r="J7" s="57"/>
    </row>
    <row r="8" spans="2:21" ht="14.55" customHeight="1">
      <c r="B8" s="42"/>
      <c r="C8" s="197" t="s">
        <v>74</v>
      </c>
      <c r="D8" s="202" t="str">
        <f>'2.Rapport détaillé des coûts'!G6</f>
        <v>PE2XX-XXXX</v>
      </c>
      <c r="E8" s="203"/>
      <c r="F8" s="483"/>
      <c r="G8" s="57"/>
      <c r="H8" s="57"/>
      <c r="I8" s="57"/>
      <c r="J8" s="57"/>
    </row>
    <row r="9" spans="2:21" ht="14.55" customHeight="1">
      <c r="B9" s="42"/>
      <c r="C9" s="204"/>
      <c r="D9" s="205"/>
      <c r="E9" s="206"/>
      <c r="F9" s="483"/>
      <c r="G9" s="57"/>
      <c r="H9" s="57"/>
      <c r="I9" s="57"/>
      <c r="J9" s="57"/>
    </row>
    <row r="10" spans="2:21" ht="14.55" customHeight="1">
      <c r="B10" s="42"/>
      <c r="E10" s="56"/>
      <c r="F10" s="483"/>
      <c r="G10" s="57"/>
      <c r="H10" s="57"/>
      <c r="I10" s="57"/>
      <c r="J10" s="57"/>
    </row>
    <row r="11" spans="2:21" s="91" customFormat="1" ht="14.55" customHeight="1">
      <c r="B11" s="92"/>
      <c r="C11" s="91" t="s">
        <v>312</v>
      </c>
      <c r="D11" s="213"/>
      <c r="F11" s="302"/>
      <c r="G11"/>
      <c r="O11" s="92"/>
      <c r="P11" s="43"/>
      <c r="Q11" s="313"/>
      <c r="R11" s="314"/>
      <c r="S11" s="314"/>
      <c r="T11" s="314"/>
      <c r="U11" s="314"/>
    </row>
    <row r="12" spans="2:21" s="91" customFormat="1" ht="14.55" customHeight="1">
      <c r="B12" s="92"/>
      <c r="C12" s="616" t="s">
        <v>89</v>
      </c>
      <c r="D12" s="616"/>
      <c r="E12" s="616"/>
      <c r="F12" s="616"/>
      <c r="G12" s="616"/>
      <c r="O12" s="92"/>
      <c r="P12" s="43"/>
      <c r="Q12" s="313"/>
      <c r="R12" s="314"/>
      <c r="S12" s="314"/>
      <c r="T12" s="314"/>
      <c r="U12" s="314"/>
    </row>
    <row r="13" spans="2:21" s="91" customFormat="1" ht="14.55" customHeight="1">
      <c r="B13" s="92"/>
      <c r="C13" s="328"/>
      <c r="D13" s="329"/>
      <c r="E13" s="330"/>
      <c r="F13" s="331"/>
      <c r="G13" s="332"/>
      <c r="O13" s="92"/>
      <c r="P13" s="43"/>
      <c r="Q13" s="313"/>
      <c r="R13" s="314"/>
      <c r="S13" s="314"/>
      <c r="T13" s="314"/>
      <c r="U13" s="314"/>
    </row>
    <row r="14" spans="2:21" s="91" customFormat="1" ht="14.55" customHeight="1">
      <c r="B14" s="92"/>
      <c r="C14" s="333" t="s">
        <v>90</v>
      </c>
      <c r="D14" s="346" t="s">
        <v>91</v>
      </c>
      <c r="E14" s="334"/>
      <c r="F14" s="335" t="s">
        <v>92</v>
      </c>
      <c r="G14" s="336"/>
      <c r="O14" s="92"/>
      <c r="P14" s="43"/>
      <c r="Q14" s="313"/>
      <c r="R14" s="314"/>
      <c r="S14" s="314"/>
      <c r="T14" s="314"/>
      <c r="U14" s="314"/>
    </row>
    <row r="15" spans="2:21" s="91" customFormat="1" ht="14.55" customHeight="1">
      <c r="B15" s="92"/>
      <c r="C15" s="337"/>
      <c r="D15" s="338"/>
      <c r="E15" s="334"/>
      <c r="F15" s="339"/>
      <c r="G15" s="340"/>
      <c r="O15" s="92"/>
      <c r="P15" s="43"/>
      <c r="Q15" s="313"/>
      <c r="R15" s="314"/>
      <c r="S15" s="314"/>
      <c r="T15" s="314"/>
      <c r="U15" s="314"/>
    </row>
    <row r="16" spans="2:21" ht="14.55" customHeight="1">
      <c r="B16" s="42"/>
      <c r="C16" s="61" t="s">
        <v>314</v>
      </c>
      <c r="E16" s="56"/>
      <c r="F16" s="57"/>
      <c r="G16" s="57"/>
      <c r="H16" s="57"/>
      <c r="I16" s="57"/>
      <c r="J16" s="57"/>
    </row>
    <row r="17" spans="1:21" ht="14.55" customHeight="1">
      <c r="B17" s="42"/>
      <c r="C17" s="345"/>
      <c r="E17" s="56"/>
      <c r="F17" s="57"/>
      <c r="G17" s="57"/>
      <c r="H17" s="57"/>
      <c r="I17" s="57"/>
      <c r="J17" s="57"/>
    </row>
    <row r="18" spans="1:21" ht="14.55" customHeight="1">
      <c r="B18" s="42"/>
      <c r="C18" s="91" t="s">
        <v>311</v>
      </c>
      <c r="E18" s="56"/>
      <c r="F18" s="57"/>
      <c r="G18" s="57"/>
      <c r="H18" s="57"/>
      <c r="I18" s="57"/>
      <c r="J18" s="57"/>
    </row>
    <row r="19" spans="1:21" ht="29.1" customHeight="1" thickBot="1">
      <c r="B19" s="42"/>
      <c r="C19" s="207" t="s">
        <v>93</v>
      </c>
      <c r="D19" s="607" t="s">
        <v>94</v>
      </c>
      <c r="E19" s="608"/>
      <c r="F19"/>
      <c r="G19" s="609" t="s">
        <v>95</v>
      </c>
      <c r="H19" s="609"/>
      <c r="I19" s="610"/>
      <c r="J19" s="610"/>
      <c r="K19" s="610"/>
      <c r="L19" s="46"/>
    </row>
    <row r="20" spans="1:21" ht="18" customHeight="1">
      <c r="B20" s="42"/>
      <c r="C20" s="208" t="s">
        <v>96</v>
      </c>
      <c r="D20" s="209" t="s">
        <v>97</v>
      </c>
      <c r="E20" s="274"/>
      <c r="F20" s="210" t="s">
        <v>98</v>
      </c>
      <c r="G20" s="611" t="s">
        <v>97</v>
      </c>
      <c r="H20" s="612"/>
      <c r="I20" s="348"/>
      <c r="J20" s="613"/>
      <c r="K20" s="614"/>
      <c r="L20" s="210" t="s">
        <v>98</v>
      </c>
    </row>
    <row r="21" spans="1:21" ht="18" customHeight="1">
      <c r="B21" s="42"/>
      <c r="C21" s="211" t="s">
        <v>99</v>
      </c>
      <c r="D21" s="212" t="s">
        <v>100</v>
      </c>
      <c r="E21" s="275"/>
      <c r="F21" s="210" t="s">
        <v>98</v>
      </c>
      <c r="G21" s="645" t="s">
        <v>101</v>
      </c>
      <c r="H21" s="646"/>
      <c r="I21" s="349"/>
      <c r="J21" s="647"/>
      <c r="K21" s="648"/>
      <c r="L21" s="210" t="s">
        <v>98</v>
      </c>
    </row>
    <row r="22" spans="1:21" ht="18" customHeight="1" thickBot="1">
      <c r="B22" s="42"/>
      <c r="C22" s="211" t="s">
        <v>102</v>
      </c>
      <c r="D22" s="212" t="s">
        <v>100</v>
      </c>
      <c r="E22" s="276"/>
      <c r="F22" s="210" t="s">
        <v>98</v>
      </c>
      <c r="G22" s="645" t="s">
        <v>101</v>
      </c>
      <c r="H22" s="646"/>
      <c r="I22" s="350"/>
      <c r="J22" s="649"/>
      <c r="K22" s="650"/>
      <c r="L22" s="210" t="s">
        <v>98</v>
      </c>
    </row>
    <row r="23" spans="1:21" ht="14.55" customHeight="1">
      <c r="B23" s="42"/>
      <c r="C23" s="91"/>
      <c r="D23" s="213" t="s">
        <v>318</v>
      </c>
      <c r="E23" s="214">
        <f>E20+E21+E22</f>
        <v>0</v>
      </c>
      <c r="F23" s="210" t="s">
        <v>98</v>
      </c>
      <c r="H23" s="213" t="s">
        <v>319</v>
      </c>
      <c r="I23" s="213"/>
      <c r="J23" s="651">
        <f>J20+J21+J22</f>
        <v>0</v>
      </c>
      <c r="K23" s="651"/>
      <c r="L23" s="210" t="s">
        <v>98</v>
      </c>
      <c r="O23" s="92"/>
    </row>
    <row r="24" spans="1:21" s="91" customFormat="1" ht="14.55" customHeight="1">
      <c r="B24" s="92"/>
      <c r="C24" s="70"/>
      <c r="D24" s="70"/>
      <c r="E24" s="70"/>
      <c r="F24" s="215"/>
      <c r="O24" s="43" t="s">
        <v>5</v>
      </c>
      <c r="Q24" s="313"/>
      <c r="R24" s="314"/>
      <c r="S24" s="314"/>
      <c r="T24" s="314"/>
      <c r="U24" s="314"/>
    </row>
    <row r="25" spans="1:21" s="91" customFormat="1" ht="14.55" customHeight="1">
      <c r="B25" s="92"/>
      <c r="C25" s="70"/>
      <c r="D25" s="70"/>
      <c r="E25" s="70"/>
      <c r="F25" s="215"/>
      <c r="O25" s="92"/>
      <c r="P25" s="43"/>
      <c r="Q25" s="313"/>
      <c r="R25" s="314"/>
      <c r="S25" s="314"/>
      <c r="T25" s="314"/>
      <c r="U25" s="314"/>
    </row>
    <row r="26" spans="1:21" ht="14.1" customHeight="1">
      <c r="A26" s="91"/>
      <c r="B26" s="216"/>
      <c r="C26" s="217" t="s">
        <v>103</v>
      </c>
      <c r="D26" s="216"/>
      <c r="E26" s="216"/>
      <c r="F26" s="472"/>
      <c r="G26" s="216"/>
      <c r="H26" s="216"/>
      <c r="I26" s="216"/>
      <c r="J26" s="216"/>
      <c r="K26" s="216"/>
      <c r="L26" s="216"/>
      <c r="M26" s="363"/>
      <c r="N26" s="363"/>
      <c r="O26" s="368"/>
      <c r="P26" s="368"/>
    </row>
    <row r="27" spans="1:21" ht="18" customHeight="1" thickBot="1">
      <c r="A27" s="91"/>
      <c r="B27" s="132"/>
      <c r="C27" s="132"/>
      <c r="D27" s="132"/>
      <c r="E27" s="132"/>
      <c r="F27" s="473"/>
      <c r="G27" s="132"/>
      <c r="H27" s="132"/>
      <c r="I27" s="132"/>
      <c r="J27" s="132"/>
      <c r="K27" s="132"/>
      <c r="L27" s="132"/>
      <c r="M27" s="132"/>
      <c r="N27" s="132"/>
      <c r="O27" s="297"/>
      <c r="P27" s="297"/>
    </row>
    <row r="28" spans="1:21" ht="29.25" customHeight="1" thickBot="1">
      <c r="A28" s="91"/>
      <c r="B28" s="132"/>
      <c r="C28" s="621" t="s">
        <v>104</v>
      </c>
      <c r="D28" s="622"/>
      <c r="E28" s="622"/>
      <c r="F28" s="622"/>
      <c r="G28" s="622"/>
      <c r="H28" s="622"/>
      <c r="I28" s="623"/>
      <c r="J28" s="358"/>
      <c r="K28" s="358"/>
      <c r="L28" s="358"/>
      <c r="M28" s="132"/>
      <c r="N28" s="132"/>
      <c r="O28" s="351"/>
      <c r="P28" s="297"/>
    </row>
    <row r="29" spans="1:21" ht="59.55" customHeight="1" thickBot="1">
      <c r="A29" s="91"/>
      <c r="B29" s="132"/>
      <c r="C29" s="624" t="s">
        <v>364</v>
      </c>
      <c r="D29" s="625"/>
      <c r="E29" s="432" t="s">
        <v>359</v>
      </c>
      <c r="F29" s="433" t="s">
        <v>360</v>
      </c>
      <c r="G29" s="434" t="s">
        <v>361</v>
      </c>
      <c r="H29" s="435" t="s">
        <v>362</v>
      </c>
      <c r="I29" s="436" t="s">
        <v>363</v>
      </c>
      <c r="J29" s="352"/>
      <c r="K29" s="352"/>
      <c r="L29" s="352"/>
      <c r="M29" s="369"/>
      <c r="N29" s="369"/>
      <c r="O29" s="70"/>
      <c r="P29" s="308"/>
      <c r="U29"/>
    </row>
    <row r="30" spans="1:21">
      <c r="A30" s="91"/>
      <c r="B30" s="132"/>
      <c r="C30" s="602" t="str">
        <f>'2.Rapport détaillé des coûts'!C15</f>
        <v>Indiquez ici la mesure et son numéro exemple : ME1 - Thermopompe</v>
      </c>
      <c r="D30" s="603"/>
      <c r="E30" s="413"/>
      <c r="F30" s="414"/>
      <c r="G30" s="415">
        <f>'2.Rapport détaillé des coûts'!F22</f>
        <v>0</v>
      </c>
      <c r="H30" s="416">
        <f>IFERROR(G30/F30,0)</f>
        <v>0</v>
      </c>
      <c r="I30" s="417"/>
      <c r="J30" s="353"/>
      <c r="K30" s="354"/>
      <c r="L30" s="354"/>
      <c r="M30" s="370"/>
      <c r="N30" s="370"/>
      <c r="O30" s="297"/>
      <c r="P30" s="308"/>
      <c r="U30"/>
    </row>
    <row r="31" spans="1:21">
      <c r="A31" s="91"/>
      <c r="B31" s="132"/>
      <c r="C31" s="602" t="str">
        <f>IF(ISBLANK('2.Rapport détaillé des coûts'!C23),"",'2.Rapport détaillé des coûts'!C23)</f>
        <v/>
      </c>
      <c r="D31" s="603"/>
      <c r="E31" s="418"/>
      <c r="F31" s="419"/>
      <c r="G31" s="415">
        <f>'2.Rapport détaillé des coûts'!F30</f>
        <v>0</v>
      </c>
      <c r="H31" s="416">
        <f t="shared" ref="H31:H49" si="0">IFERROR(G31/F31,0)</f>
        <v>0</v>
      </c>
      <c r="I31" s="420"/>
      <c r="J31" s="353"/>
      <c r="K31" s="354"/>
      <c r="L31" s="354"/>
      <c r="M31" s="370"/>
      <c r="N31" s="370"/>
      <c r="O31" s="297"/>
      <c r="P31" s="308"/>
      <c r="U31"/>
    </row>
    <row r="32" spans="1:21">
      <c r="A32" s="91"/>
      <c r="B32" s="132"/>
      <c r="C32" s="602" t="str">
        <f>IF(ISBLANK('2.Rapport détaillé des coûts'!C31),"",'2.Rapport détaillé des coûts'!C31)</f>
        <v/>
      </c>
      <c r="D32" s="603"/>
      <c r="E32" s="421"/>
      <c r="F32" s="419"/>
      <c r="G32" s="415">
        <f>'2.Rapport détaillé des coûts'!F38</f>
        <v>0</v>
      </c>
      <c r="H32" s="416">
        <f t="shared" si="0"/>
        <v>0</v>
      </c>
      <c r="I32" s="420"/>
      <c r="J32" s="353"/>
      <c r="K32" s="354"/>
      <c r="L32" s="354"/>
      <c r="M32" s="370"/>
      <c r="N32" s="370"/>
      <c r="O32" s="297"/>
      <c r="P32" s="308"/>
      <c r="U32"/>
    </row>
    <row r="33" spans="1:21">
      <c r="A33" s="91"/>
      <c r="B33" s="132"/>
      <c r="C33" s="602" t="str">
        <f>IF(ISBLANK('2.Rapport détaillé des coûts'!C39),"",'2.Rapport détaillé des coûts'!C39)</f>
        <v/>
      </c>
      <c r="D33" s="603"/>
      <c r="E33" s="421"/>
      <c r="F33" s="419"/>
      <c r="G33" s="415">
        <f>'2.Rapport détaillé des coûts'!F46</f>
        <v>0</v>
      </c>
      <c r="H33" s="416">
        <f t="shared" si="0"/>
        <v>0</v>
      </c>
      <c r="I33" s="420"/>
      <c r="J33" s="353"/>
      <c r="K33" s="354"/>
      <c r="L33" s="354"/>
      <c r="M33" s="370"/>
      <c r="N33" s="370"/>
      <c r="O33" s="297"/>
      <c r="P33" s="308"/>
      <c r="U33"/>
    </row>
    <row r="34" spans="1:21">
      <c r="A34" s="91"/>
      <c r="B34" s="132"/>
      <c r="C34" s="602" t="str">
        <f>IF(ISBLANK('2.Rapport détaillé des coûts'!C47),"",'2.Rapport détaillé des coûts'!C47)</f>
        <v/>
      </c>
      <c r="D34" s="603"/>
      <c r="E34" s="422"/>
      <c r="F34" s="423"/>
      <c r="G34" s="415">
        <f>'2.Rapport détaillé des coûts'!F54</f>
        <v>0</v>
      </c>
      <c r="H34" s="416">
        <f t="shared" si="0"/>
        <v>0</v>
      </c>
      <c r="I34" s="424"/>
      <c r="J34" s="353"/>
      <c r="K34" s="354"/>
      <c r="L34" s="354"/>
      <c r="M34" s="370"/>
      <c r="N34" s="370"/>
      <c r="O34" s="297"/>
      <c r="P34" s="308"/>
      <c r="U34"/>
    </row>
    <row r="35" spans="1:21">
      <c r="A35" s="91"/>
      <c r="B35" s="132"/>
      <c r="C35" s="602" t="str">
        <f>IF(ISBLANK('2.Rapport détaillé des coûts'!C55),"",'2.Rapport détaillé des coûts'!C55)</f>
        <v/>
      </c>
      <c r="D35" s="603"/>
      <c r="E35" s="421"/>
      <c r="F35" s="419"/>
      <c r="G35" s="415">
        <f>'2.Rapport détaillé des coûts'!F62</f>
        <v>0</v>
      </c>
      <c r="H35" s="416">
        <f t="shared" si="0"/>
        <v>0</v>
      </c>
      <c r="I35" s="425"/>
      <c r="J35" s="353"/>
      <c r="K35" s="354"/>
      <c r="L35" s="354"/>
      <c r="M35" s="370"/>
      <c r="N35" s="370"/>
      <c r="O35" s="297"/>
      <c r="P35" s="308"/>
      <c r="U35"/>
    </row>
    <row r="36" spans="1:21">
      <c r="A36" s="91"/>
      <c r="B36" s="132"/>
      <c r="C36" s="602" t="str">
        <f>IF(ISBLANK('2.Rapport détaillé des coûts'!C63),"",'2.Rapport détaillé des coûts'!C63)</f>
        <v/>
      </c>
      <c r="D36" s="603"/>
      <c r="E36" s="418"/>
      <c r="F36" s="419"/>
      <c r="G36" s="415">
        <f>'2.Rapport détaillé des coûts'!F70</f>
        <v>0</v>
      </c>
      <c r="H36" s="416">
        <f t="shared" si="0"/>
        <v>0</v>
      </c>
      <c r="I36" s="420"/>
      <c r="J36" s="353"/>
      <c r="K36" s="354"/>
      <c r="L36" s="354"/>
      <c r="M36" s="370"/>
      <c r="N36" s="370"/>
      <c r="O36" s="297"/>
      <c r="P36" s="308"/>
      <c r="U36"/>
    </row>
    <row r="37" spans="1:21" ht="14.4" thickBot="1">
      <c r="A37" s="91"/>
      <c r="B37" s="132"/>
      <c r="C37" s="602" t="str">
        <f>IF(ISBLANK('2.Rapport détaillé des coûts'!C71),"",'2.Rapport détaillé des coûts'!C71)</f>
        <v/>
      </c>
      <c r="D37" s="603"/>
      <c r="E37" s="421"/>
      <c r="F37" s="419"/>
      <c r="G37" s="415">
        <f>'2.Rapport détaillé des coûts'!F78</f>
        <v>0</v>
      </c>
      <c r="H37" s="416">
        <f t="shared" si="0"/>
        <v>0</v>
      </c>
      <c r="I37" s="420"/>
      <c r="J37" s="353"/>
      <c r="K37" s="354"/>
      <c r="L37" s="354"/>
      <c r="M37" s="370"/>
      <c r="N37" s="370"/>
      <c r="O37" s="297"/>
      <c r="P37" s="308"/>
      <c r="U37"/>
    </row>
    <row r="38" spans="1:21" hidden="1" outlineLevel="1">
      <c r="A38" s="91"/>
      <c r="B38" s="132"/>
      <c r="C38" s="602" t="str">
        <f>IF(ISBLANK('2.Rapport détaillé des coûts'!C79),"",'2.Rapport détaillé des coûts'!C79)</f>
        <v/>
      </c>
      <c r="D38" s="603"/>
      <c r="E38" s="421"/>
      <c r="F38" s="419"/>
      <c r="G38" s="415">
        <f>'2.Rapport détaillé des coûts'!F86</f>
        <v>0</v>
      </c>
      <c r="H38" s="416">
        <f t="shared" si="0"/>
        <v>0</v>
      </c>
      <c r="I38" s="420"/>
      <c r="J38" s="353"/>
      <c r="K38" s="354"/>
      <c r="L38" s="354"/>
      <c r="M38" s="370"/>
      <c r="N38" s="370"/>
      <c r="O38" s="297"/>
      <c r="P38" s="308"/>
      <c r="U38"/>
    </row>
    <row r="39" spans="1:21" hidden="1" outlineLevel="1">
      <c r="A39" s="91"/>
      <c r="B39" s="132"/>
      <c r="C39" s="602" t="str">
        <f>IF(ISBLANK('2.Rapport détaillé des coûts'!C87),"",'2.Rapport détaillé des coûts'!C87)</f>
        <v/>
      </c>
      <c r="D39" s="603"/>
      <c r="E39" s="421"/>
      <c r="F39" s="419"/>
      <c r="G39" s="415">
        <f>'2.Rapport détaillé des coûts'!F94</f>
        <v>0</v>
      </c>
      <c r="H39" s="416">
        <f t="shared" si="0"/>
        <v>0</v>
      </c>
      <c r="I39" s="420"/>
      <c r="J39" s="353"/>
      <c r="K39" s="354"/>
      <c r="L39" s="354"/>
      <c r="M39" s="370"/>
      <c r="N39" s="370"/>
      <c r="O39" s="297"/>
      <c r="P39" s="308"/>
      <c r="U39"/>
    </row>
    <row r="40" spans="1:21" hidden="1" outlineLevel="1">
      <c r="A40" s="91"/>
      <c r="B40" s="132"/>
      <c r="C40" s="602" t="str">
        <f>IF(ISBLANK('2.Rapport détaillé des coûts'!C95),"",'2.Rapport détaillé des coûts'!C95)</f>
        <v/>
      </c>
      <c r="D40" s="603"/>
      <c r="E40" s="421"/>
      <c r="F40" s="419"/>
      <c r="G40" s="415">
        <f>'2.Rapport détaillé des coûts'!F102</f>
        <v>0</v>
      </c>
      <c r="H40" s="416">
        <f t="shared" si="0"/>
        <v>0</v>
      </c>
      <c r="I40" s="420"/>
      <c r="J40" s="353"/>
      <c r="K40" s="354"/>
      <c r="L40" s="354"/>
      <c r="M40" s="370"/>
      <c r="N40" s="370"/>
      <c r="O40" s="297"/>
      <c r="P40" s="308"/>
      <c r="U40"/>
    </row>
    <row r="41" spans="1:21" hidden="1" outlineLevel="1">
      <c r="A41" s="91"/>
      <c r="B41" s="132"/>
      <c r="C41" s="602" t="str">
        <f>IF(ISBLANK('2.Rapport détaillé des coûts'!C103),"",'2.Rapport détaillé des coûts'!C103)</f>
        <v/>
      </c>
      <c r="D41" s="603"/>
      <c r="E41" s="418"/>
      <c r="F41" s="419"/>
      <c r="G41" s="415">
        <f>'2.Rapport détaillé des coûts'!F110</f>
        <v>0</v>
      </c>
      <c r="H41" s="416">
        <f t="shared" si="0"/>
        <v>0</v>
      </c>
      <c r="I41" s="420"/>
      <c r="J41" s="353"/>
      <c r="K41" s="354"/>
      <c r="L41" s="354"/>
      <c r="M41" s="370"/>
      <c r="N41" s="370"/>
      <c r="O41" s="297"/>
      <c r="P41" s="308"/>
      <c r="U41"/>
    </row>
    <row r="42" spans="1:21" hidden="1" outlineLevel="1">
      <c r="A42" s="91"/>
      <c r="B42" s="132"/>
      <c r="C42" s="602" t="str">
        <f>IF(ISBLANK('2.Rapport détaillé des coûts'!C111),"",'2.Rapport détaillé des coûts'!C111)</f>
        <v/>
      </c>
      <c r="D42" s="603"/>
      <c r="E42" s="421"/>
      <c r="F42" s="419"/>
      <c r="G42" s="415">
        <f>'2.Rapport détaillé des coûts'!F118</f>
        <v>0</v>
      </c>
      <c r="H42" s="416">
        <f t="shared" si="0"/>
        <v>0</v>
      </c>
      <c r="I42" s="420"/>
      <c r="J42" s="353"/>
      <c r="K42" s="354"/>
      <c r="L42" s="354"/>
      <c r="M42" s="370"/>
      <c r="N42" s="370"/>
      <c r="O42" s="297"/>
      <c r="P42" s="308"/>
      <c r="U42"/>
    </row>
    <row r="43" spans="1:21" hidden="1" outlineLevel="1">
      <c r="A43" s="91"/>
      <c r="B43" s="132"/>
      <c r="C43" s="602" t="str">
        <f>IF(ISBLANK('2.Rapport détaillé des coûts'!C119),"",'2.Rapport détaillé des coûts'!C119)</f>
        <v/>
      </c>
      <c r="D43" s="603"/>
      <c r="E43" s="421"/>
      <c r="F43" s="419"/>
      <c r="G43" s="415">
        <f>'2.Rapport détaillé des coûts'!F126</f>
        <v>0</v>
      </c>
      <c r="H43" s="416">
        <f t="shared" si="0"/>
        <v>0</v>
      </c>
      <c r="I43" s="420"/>
      <c r="J43" s="353"/>
      <c r="K43" s="354"/>
      <c r="L43" s="354"/>
      <c r="M43" s="370"/>
      <c r="N43" s="370"/>
      <c r="O43" s="297"/>
      <c r="P43" s="308"/>
      <c r="U43"/>
    </row>
    <row r="44" spans="1:21" hidden="1" outlineLevel="1">
      <c r="A44" s="91"/>
      <c r="B44" s="132"/>
      <c r="C44" s="429" t="str">
        <f>IF(ISBLANK('2.Rapport détaillé des coûts'!C127),"",'2.Rapport détaillé des coûts'!C127)</f>
        <v/>
      </c>
      <c r="D44" s="430"/>
      <c r="E44" s="421"/>
      <c r="F44" s="419"/>
      <c r="G44" s="415">
        <f>'2.Rapport détaillé des coûts'!F134</f>
        <v>0</v>
      </c>
      <c r="H44" s="416">
        <f t="shared" si="0"/>
        <v>0</v>
      </c>
      <c r="I44" s="420"/>
      <c r="J44" s="353"/>
      <c r="K44" s="354"/>
      <c r="L44" s="354"/>
      <c r="M44" s="370"/>
      <c r="N44" s="370"/>
      <c r="O44" s="297"/>
      <c r="P44" s="308"/>
      <c r="U44"/>
    </row>
    <row r="45" spans="1:21" hidden="1" outlineLevel="1">
      <c r="A45" s="91"/>
      <c r="B45" s="132"/>
      <c r="C45" s="429" t="str">
        <f>IF(ISBLANK('2.Rapport détaillé des coûts'!C135),"",'2.Rapport détaillé des coûts'!C135)</f>
        <v/>
      </c>
      <c r="D45" s="430"/>
      <c r="E45" s="421"/>
      <c r="F45" s="419"/>
      <c r="G45" s="415">
        <f>'2.Rapport détaillé des coûts'!F142</f>
        <v>0</v>
      </c>
      <c r="H45" s="416">
        <f t="shared" si="0"/>
        <v>0</v>
      </c>
      <c r="I45" s="420"/>
      <c r="J45" s="353"/>
      <c r="K45" s="354"/>
      <c r="L45" s="354"/>
      <c r="M45" s="370"/>
      <c r="N45" s="370"/>
      <c r="O45" s="297"/>
      <c r="P45" s="308"/>
      <c r="U45"/>
    </row>
    <row r="46" spans="1:21" hidden="1" outlineLevel="1">
      <c r="A46" s="91"/>
      <c r="B46" s="132"/>
      <c r="C46" s="429" t="str">
        <f>IF(ISBLANK('2.Rapport détaillé des coûts'!C143),"",'2.Rapport détaillé des coûts'!C143)</f>
        <v/>
      </c>
      <c r="D46" s="430"/>
      <c r="E46" s="418"/>
      <c r="F46" s="419"/>
      <c r="G46" s="415">
        <f>'2.Rapport détaillé des coûts'!F150</f>
        <v>0</v>
      </c>
      <c r="H46" s="416">
        <f t="shared" si="0"/>
        <v>0</v>
      </c>
      <c r="I46" s="420"/>
      <c r="J46" s="353"/>
      <c r="K46" s="354"/>
      <c r="L46" s="354"/>
      <c r="M46" s="370"/>
      <c r="N46" s="370"/>
      <c r="O46" s="297"/>
      <c r="P46" s="308"/>
      <c r="U46"/>
    </row>
    <row r="47" spans="1:21" hidden="1" outlineLevel="1">
      <c r="A47" s="91"/>
      <c r="B47" s="132"/>
      <c r="C47" s="429" t="str">
        <f>IF(ISBLANK('2.Rapport détaillé des coûts'!C151),"",'2.Rapport détaillé des coûts'!C151)</f>
        <v/>
      </c>
      <c r="D47" s="430"/>
      <c r="E47" s="421"/>
      <c r="F47" s="419"/>
      <c r="G47" s="415">
        <f>'2.Rapport détaillé des coûts'!F158</f>
        <v>0</v>
      </c>
      <c r="H47" s="416">
        <f t="shared" si="0"/>
        <v>0</v>
      </c>
      <c r="I47" s="420"/>
      <c r="J47" s="353"/>
      <c r="K47" s="354"/>
      <c r="L47" s="354"/>
      <c r="M47" s="370"/>
      <c r="N47" s="370"/>
      <c r="O47" s="297"/>
      <c r="P47" s="308"/>
      <c r="U47"/>
    </row>
    <row r="48" spans="1:21" hidden="1" outlineLevel="1">
      <c r="A48" s="91"/>
      <c r="B48" s="132"/>
      <c r="C48" s="429" t="str">
        <f>IF(ISBLANK('2.Rapport détaillé des coûts'!C159),"",'2.Rapport détaillé des coûts'!C159)</f>
        <v/>
      </c>
      <c r="D48" s="430"/>
      <c r="E48" s="421"/>
      <c r="F48" s="419"/>
      <c r="G48" s="415">
        <f>'2.Rapport détaillé des coûts'!F166</f>
        <v>0</v>
      </c>
      <c r="H48" s="416">
        <f t="shared" si="0"/>
        <v>0</v>
      </c>
      <c r="I48" s="420"/>
      <c r="J48" s="353"/>
      <c r="K48" s="354"/>
      <c r="L48" s="354"/>
      <c r="M48" s="370"/>
      <c r="N48" s="370"/>
      <c r="O48" s="297"/>
      <c r="P48" s="308"/>
      <c r="U48"/>
    </row>
    <row r="49" spans="1:21" ht="14.4" hidden="1" outlineLevel="1" thickBot="1">
      <c r="A49" s="91"/>
      <c r="B49" s="132"/>
      <c r="C49" s="429" t="str">
        <f>IF(ISBLANK('2.Rapport détaillé des coûts'!C167),"",'2.Rapport détaillé des coûts'!C167)</f>
        <v/>
      </c>
      <c r="D49" s="430"/>
      <c r="E49" s="426"/>
      <c r="F49" s="427"/>
      <c r="G49" s="415">
        <f>'2.Rapport détaillé des coûts'!F174</f>
        <v>0</v>
      </c>
      <c r="H49" s="416">
        <f t="shared" si="0"/>
        <v>0</v>
      </c>
      <c r="I49" s="428"/>
      <c r="J49" s="353"/>
      <c r="K49" s="354"/>
      <c r="L49" s="354"/>
      <c r="M49" s="370"/>
      <c r="N49" s="370"/>
      <c r="O49" s="297"/>
      <c r="P49" s="308"/>
      <c r="U49"/>
    </row>
    <row r="50" spans="1:21" collapsed="1">
      <c r="A50" s="91"/>
      <c r="B50" s="132"/>
      <c r="C50" s="450" t="s">
        <v>387</v>
      </c>
      <c r="D50" s="50"/>
      <c r="E50" s="218">
        <f>SUM(E30:E49)</f>
        <v>0</v>
      </c>
      <c r="F50" s="62"/>
      <c r="G50" s="219">
        <f>SUM(G30:G49)</f>
        <v>0</v>
      </c>
      <c r="H50" s="359"/>
      <c r="I50" s="364">
        <f>SUM(I30:I49)</f>
        <v>0</v>
      </c>
      <c r="J50" s="355"/>
      <c r="K50" s="356"/>
      <c r="L50" s="357"/>
      <c r="M50" s="220"/>
      <c r="N50" s="220"/>
      <c r="O50" s="225"/>
      <c r="P50" s="70"/>
    </row>
    <row r="51" spans="1:21" ht="14.4" thickBot="1">
      <c r="A51" s="91"/>
      <c r="B51" s="132"/>
      <c r="C51" s="132"/>
      <c r="D51" s="132"/>
      <c r="E51" s="132"/>
      <c r="F51" s="473"/>
      <c r="G51" s="132"/>
      <c r="H51" s="132"/>
      <c r="I51" s="132"/>
      <c r="J51" s="132"/>
      <c r="K51" s="132"/>
      <c r="L51" s="132"/>
      <c r="M51" s="132"/>
      <c r="N51" s="132"/>
      <c r="O51" s="297"/>
      <c r="P51" s="70"/>
    </row>
    <row r="52" spans="1:21" ht="23.55" customHeight="1" thickBot="1">
      <c r="A52" s="91"/>
      <c r="B52" s="132"/>
      <c r="C52" s="599" t="s">
        <v>105</v>
      </c>
      <c r="D52" s="600"/>
      <c r="E52" s="600"/>
      <c r="F52" s="600"/>
      <c r="G52" s="600"/>
      <c r="H52" s="600"/>
      <c r="I52" s="601"/>
      <c r="J52" s="358"/>
      <c r="K52" s="132"/>
      <c r="L52" s="132"/>
      <c r="M52" s="132"/>
      <c r="N52" s="132"/>
      <c r="O52" s="297"/>
      <c r="P52" s="70"/>
    </row>
    <row r="53" spans="1:21" ht="60" thickBot="1">
      <c r="A53" s="91"/>
      <c r="B53" s="132"/>
      <c r="C53" s="619" t="s">
        <v>106</v>
      </c>
      <c r="D53" s="620"/>
      <c r="E53" s="443" t="s">
        <v>321</v>
      </c>
      <c r="F53" s="442" t="s">
        <v>320</v>
      </c>
      <c r="G53" s="443" t="s">
        <v>366</v>
      </c>
      <c r="H53" s="442" t="s">
        <v>367</v>
      </c>
      <c r="I53" s="443" t="s">
        <v>368</v>
      </c>
      <c r="J53" s="44"/>
      <c r="K53" s="132"/>
      <c r="L53" s="132"/>
      <c r="M53" s="132"/>
      <c r="N53" s="132"/>
      <c r="O53" s="297"/>
      <c r="P53" s="70"/>
    </row>
    <row r="54" spans="1:21">
      <c r="A54" s="91"/>
      <c r="B54" s="132"/>
      <c r="C54" s="602" t="str">
        <f>'2.Rapport détaillé des coûts'!C15</f>
        <v>Indiquez ici la mesure et son numéro exemple : ME1 - Thermopompe</v>
      </c>
      <c r="D54" s="603"/>
      <c r="E54" s="437"/>
      <c r="F54" s="438"/>
      <c r="G54" s="439">
        <f>'2.Rapport détaillé des coûts'!J22</f>
        <v>0</v>
      </c>
      <c r="H54" s="440">
        <f>IFERROR(G54/F54,0)</f>
        <v>0</v>
      </c>
      <c r="I54" s="441"/>
      <c r="J54" s="132"/>
      <c r="K54" s="132"/>
      <c r="L54" s="132"/>
      <c r="M54" s="132"/>
      <c r="N54" s="132"/>
      <c r="O54" s="297"/>
      <c r="P54" s="70"/>
    </row>
    <row r="55" spans="1:21">
      <c r="A55" s="91"/>
      <c r="B55" s="132"/>
      <c r="C55" s="602" t="str">
        <f>IF(ISBLANK('2.Rapport détaillé des coûts'!C23),"",'2.Rapport détaillé des coûts'!C23)</f>
        <v/>
      </c>
      <c r="D55" s="603"/>
      <c r="E55" s="418"/>
      <c r="F55" s="419"/>
      <c r="G55" s="415">
        <f>'2.Rapport détaillé des coûts'!J30</f>
        <v>0</v>
      </c>
      <c r="H55" s="440">
        <f t="shared" ref="H55:H73" si="1">IFERROR(G55/F55,0)</f>
        <v>0</v>
      </c>
      <c r="I55" s="420"/>
      <c r="J55" s="132"/>
      <c r="K55" s="132"/>
      <c r="L55" s="132"/>
      <c r="M55" s="132"/>
      <c r="N55" s="132"/>
      <c r="O55" s="297"/>
      <c r="P55" s="70"/>
    </row>
    <row r="56" spans="1:21">
      <c r="A56" s="91"/>
      <c r="B56" s="132"/>
      <c r="C56" s="602" t="str">
        <f>IF(ISBLANK('2.Rapport détaillé des coûts'!C31),"",'2.Rapport détaillé des coûts'!C31)</f>
        <v/>
      </c>
      <c r="D56" s="603"/>
      <c r="E56" s="421"/>
      <c r="F56" s="419"/>
      <c r="G56" s="415">
        <f>'2.Rapport détaillé des coûts'!J38</f>
        <v>0</v>
      </c>
      <c r="H56" s="440">
        <f t="shared" si="1"/>
        <v>0</v>
      </c>
      <c r="I56" s="420"/>
      <c r="J56" s="132"/>
      <c r="K56" s="132"/>
      <c r="L56" s="132"/>
      <c r="M56" s="132"/>
      <c r="N56" s="132"/>
      <c r="O56" s="297"/>
      <c r="P56" s="70"/>
    </row>
    <row r="57" spans="1:21">
      <c r="A57" s="91"/>
      <c r="B57" s="132"/>
      <c r="C57" s="602" t="str">
        <f>IF(ISBLANK('2.Rapport détaillé des coûts'!C39),"",'2.Rapport détaillé des coûts'!C39)</f>
        <v/>
      </c>
      <c r="D57" s="603"/>
      <c r="E57" s="421"/>
      <c r="F57" s="419"/>
      <c r="G57" s="415">
        <f>'2.Rapport détaillé des coûts'!J46</f>
        <v>0</v>
      </c>
      <c r="H57" s="440">
        <f t="shared" si="1"/>
        <v>0</v>
      </c>
      <c r="I57" s="420"/>
      <c r="J57" s="132"/>
      <c r="K57" s="132"/>
      <c r="L57" s="132"/>
      <c r="M57" s="132"/>
      <c r="N57" s="132"/>
      <c r="O57" s="297"/>
      <c r="P57" s="70"/>
    </row>
    <row r="58" spans="1:21">
      <c r="A58" s="91"/>
      <c r="B58" s="132"/>
      <c r="C58" s="602" t="str">
        <f>IF(ISBLANK('2.Rapport détaillé des coûts'!C47),"",'2.Rapport détaillé des coûts'!C47)</f>
        <v/>
      </c>
      <c r="D58" s="603"/>
      <c r="E58" s="422"/>
      <c r="F58" s="423"/>
      <c r="G58" s="415">
        <f>'2.Rapport détaillé des coûts'!J54</f>
        <v>0</v>
      </c>
      <c r="H58" s="440">
        <f t="shared" si="1"/>
        <v>0</v>
      </c>
      <c r="I58" s="424"/>
      <c r="J58" s="132"/>
      <c r="K58" s="132"/>
      <c r="L58" s="132"/>
      <c r="M58" s="132"/>
      <c r="N58" s="132"/>
      <c r="O58" s="297"/>
      <c r="P58" s="70"/>
    </row>
    <row r="59" spans="1:21">
      <c r="A59" s="91"/>
      <c r="B59" s="132"/>
      <c r="C59" s="602" t="str">
        <f>IF(ISBLANK('2.Rapport détaillé des coûts'!C55),"",'2.Rapport détaillé des coûts'!C55)</f>
        <v/>
      </c>
      <c r="D59" s="603"/>
      <c r="E59" s="421"/>
      <c r="F59" s="419"/>
      <c r="G59" s="415">
        <f>'2.Rapport détaillé des coûts'!J62</f>
        <v>0</v>
      </c>
      <c r="H59" s="440">
        <f t="shared" si="1"/>
        <v>0</v>
      </c>
      <c r="I59" s="425"/>
      <c r="J59" s="132"/>
      <c r="K59" s="132"/>
      <c r="L59" s="132"/>
      <c r="M59" s="132"/>
      <c r="N59" s="132"/>
      <c r="O59" s="297"/>
      <c r="P59" s="70"/>
    </row>
    <row r="60" spans="1:21">
      <c r="A60" s="91"/>
      <c r="B60" s="132"/>
      <c r="C60" s="602" t="str">
        <f>IF(ISBLANK('2.Rapport détaillé des coûts'!C63),"",'2.Rapport détaillé des coûts'!C63)</f>
        <v/>
      </c>
      <c r="D60" s="603"/>
      <c r="E60" s="418"/>
      <c r="F60" s="419"/>
      <c r="G60" s="415">
        <f>'2.Rapport détaillé des coûts'!J70</f>
        <v>0</v>
      </c>
      <c r="H60" s="440">
        <f t="shared" si="1"/>
        <v>0</v>
      </c>
      <c r="I60" s="420"/>
      <c r="J60" s="132"/>
      <c r="K60" s="132"/>
      <c r="L60" s="132"/>
      <c r="M60" s="132"/>
      <c r="N60" s="132"/>
      <c r="O60" s="297"/>
      <c r="P60" s="70"/>
    </row>
    <row r="61" spans="1:21">
      <c r="A61" s="91"/>
      <c r="B61" s="132"/>
      <c r="C61" s="602" t="str">
        <f>IF(ISBLANK('2.Rapport détaillé des coûts'!C71),"",'2.Rapport détaillé des coûts'!C71)</f>
        <v/>
      </c>
      <c r="D61" s="603"/>
      <c r="E61" s="421"/>
      <c r="F61" s="419"/>
      <c r="G61" s="415">
        <f>'2.Rapport détaillé des coûts'!J78</f>
        <v>0</v>
      </c>
      <c r="H61" s="440">
        <f t="shared" si="1"/>
        <v>0</v>
      </c>
      <c r="I61" s="420"/>
      <c r="J61" s="132"/>
      <c r="K61" s="132"/>
      <c r="L61" s="132"/>
      <c r="M61" s="132"/>
      <c r="N61" s="132"/>
      <c r="O61" s="297"/>
      <c r="P61" s="70"/>
    </row>
    <row r="62" spans="1:21" hidden="1" outlineLevel="1">
      <c r="A62" s="91"/>
      <c r="B62" s="132"/>
      <c r="C62" s="602" t="str">
        <f>IF(ISBLANK('2.Rapport détaillé des coûts'!C79),"",'2.Rapport détaillé des coûts'!C79)</f>
        <v/>
      </c>
      <c r="D62" s="603"/>
      <c r="E62" s="421"/>
      <c r="F62" s="419"/>
      <c r="G62" s="415">
        <f>'2.Rapport détaillé des coûts'!J86</f>
        <v>0</v>
      </c>
      <c r="H62" s="440">
        <f t="shared" si="1"/>
        <v>0</v>
      </c>
      <c r="I62" s="420"/>
      <c r="J62" s="132"/>
      <c r="K62" s="132"/>
      <c r="L62" s="132"/>
      <c r="M62" s="132"/>
      <c r="N62" s="132"/>
      <c r="O62" s="297"/>
      <c r="P62" s="70"/>
    </row>
    <row r="63" spans="1:21" hidden="1" outlineLevel="1">
      <c r="A63" s="91"/>
      <c r="B63" s="132"/>
      <c r="C63" s="602" t="str">
        <f>IF(ISBLANK('2.Rapport détaillé des coûts'!C87),"",'2.Rapport détaillé des coûts'!C87)</f>
        <v/>
      </c>
      <c r="D63" s="603"/>
      <c r="E63" s="421"/>
      <c r="F63" s="419"/>
      <c r="G63" s="415">
        <f>'2.Rapport détaillé des coûts'!J94</f>
        <v>0</v>
      </c>
      <c r="H63" s="440">
        <f t="shared" si="1"/>
        <v>0</v>
      </c>
      <c r="I63" s="420"/>
      <c r="J63" s="132"/>
      <c r="K63" s="132"/>
      <c r="L63" s="132"/>
      <c r="M63" s="132"/>
      <c r="N63" s="132"/>
      <c r="O63" s="297"/>
      <c r="P63" s="70"/>
    </row>
    <row r="64" spans="1:21" hidden="1" outlineLevel="1">
      <c r="A64" s="91"/>
      <c r="B64" s="132"/>
      <c r="C64" s="602" t="str">
        <f>IF(ISBLANK('2.Rapport détaillé des coûts'!C95),"",'2.Rapport détaillé des coûts'!C95)</f>
        <v/>
      </c>
      <c r="D64" s="603"/>
      <c r="E64" s="421"/>
      <c r="F64" s="419"/>
      <c r="G64" s="415">
        <f>'2.Rapport détaillé des coûts'!J102</f>
        <v>0</v>
      </c>
      <c r="H64" s="440">
        <f t="shared" si="1"/>
        <v>0</v>
      </c>
      <c r="I64" s="420"/>
      <c r="J64" s="132"/>
      <c r="K64" s="132"/>
      <c r="L64" s="132"/>
      <c r="M64" s="132"/>
      <c r="N64" s="132"/>
      <c r="O64" s="297"/>
      <c r="P64" s="70"/>
    </row>
    <row r="65" spans="1:21" hidden="1" outlineLevel="1">
      <c r="A65" s="91"/>
      <c r="B65" s="132"/>
      <c r="C65" s="602" t="str">
        <f>IF(ISBLANK('2.Rapport détaillé des coûts'!C103),"",'2.Rapport détaillé des coûts'!C103)</f>
        <v/>
      </c>
      <c r="D65" s="603"/>
      <c r="E65" s="418"/>
      <c r="F65" s="419"/>
      <c r="G65" s="415">
        <f>'2.Rapport détaillé des coûts'!J110</f>
        <v>0</v>
      </c>
      <c r="H65" s="440">
        <f t="shared" si="1"/>
        <v>0</v>
      </c>
      <c r="I65" s="420"/>
      <c r="J65" s="132"/>
      <c r="K65" s="132"/>
      <c r="L65" s="132"/>
      <c r="M65" s="132"/>
      <c r="N65" s="132"/>
      <c r="O65" s="297"/>
      <c r="P65" s="70"/>
    </row>
    <row r="66" spans="1:21" hidden="1" outlineLevel="1">
      <c r="A66" s="91"/>
      <c r="B66" s="132"/>
      <c r="C66" s="602" t="str">
        <f>IF(ISBLANK('2.Rapport détaillé des coûts'!C111),"",'2.Rapport détaillé des coûts'!C111)</f>
        <v/>
      </c>
      <c r="D66" s="603"/>
      <c r="E66" s="421"/>
      <c r="F66" s="419"/>
      <c r="G66" s="415">
        <f>'2.Rapport détaillé des coûts'!J118</f>
        <v>0</v>
      </c>
      <c r="H66" s="440">
        <f t="shared" si="1"/>
        <v>0</v>
      </c>
      <c r="I66" s="420"/>
      <c r="J66" s="132"/>
      <c r="K66" s="132"/>
      <c r="L66" s="132"/>
      <c r="M66" s="132"/>
      <c r="N66" s="132"/>
      <c r="O66" s="305"/>
      <c r="P66" s="305"/>
      <c r="T66"/>
      <c r="U66"/>
    </row>
    <row r="67" spans="1:21" hidden="1" outlineLevel="1">
      <c r="A67" s="91"/>
      <c r="B67" s="132"/>
      <c r="C67" s="602" t="str">
        <f>IF(ISBLANK('2.Rapport détaillé des coûts'!C119),"",'2.Rapport détaillé des coûts'!C119)</f>
        <v/>
      </c>
      <c r="D67" s="603"/>
      <c r="E67" s="421"/>
      <c r="F67" s="419"/>
      <c r="G67" s="415">
        <f>'2.Rapport détaillé des coûts'!J126</f>
        <v>0</v>
      </c>
      <c r="H67" s="440">
        <f t="shared" si="1"/>
        <v>0</v>
      </c>
      <c r="I67" s="420"/>
      <c r="J67" s="132"/>
      <c r="K67" s="132"/>
      <c r="L67" s="132"/>
      <c r="M67" s="132"/>
      <c r="N67" s="132"/>
      <c r="O67" s="305"/>
      <c r="P67" s="305"/>
      <c r="T67"/>
      <c r="U67"/>
    </row>
    <row r="68" spans="1:21" hidden="1" outlineLevel="1">
      <c r="A68" s="91"/>
      <c r="B68" s="132"/>
      <c r="C68" s="602" t="str">
        <f>IF(ISBLANK('2.Rapport détaillé des coûts'!C127),"",'2.Rapport détaillé des coûts'!C127)</f>
        <v/>
      </c>
      <c r="D68" s="603"/>
      <c r="E68" s="421"/>
      <c r="F68" s="419"/>
      <c r="G68" s="415">
        <f>'2.Rapport détaillé des coûts'!J134</f>
        <v>0</v>
      </c>
      <c r="H68" s="440">
        <f t="shared" si="1"/>
        <v>0</v>
      </c>
      <c r="I68" s="420"/>
      <c r="J68" s="132"/>
      <c r="K68" s="132"/>
      <c r="L68" s="132"/>
      <c r="M68" s="132"/>
      <c r="N68" s="132"/>
      <c r="O68" s="305"/>
      <c r="P68" s="305"/>
      <c r="T68"/>
      <c r="U68"/>
    </row>
    <row r="69" spans="1:21" hidden="1" outlineLevel="1">
      <c r="A69" s="91"/>
      <c r="B69" s="132"/>
      <c r="C69" s="602" t="str">
        <f>IF(ISBLANK('2.Rapport détaillé des coûts'!C135),"",'2.Rapport détaillé des coûts'!C135)</f>
        <v/>
      </c>
      <c r="D69" s="603"/>
      <c r="E69" s="421"/>
      <c r="F69" s="419"/>
      <c r="G69" s="415">
        <f>'2.Rapport détaillé des coûts'!J142</f>
        <v>0</v>
      </c>
      <c r="H69" s="440">
        <f t="shared" si="1"/>
        <v>0</v>
      </c>
      <c r="I69" s="420"/>
      <c r="J69" s="132"/>
      <c r="K69" s="132"/>
      <c r="L69" s="132"/>
      <c r="M69" s="132"/>
      <c r="N69" s="132"/>
      <c r="O69" s="305"/>
      <c r="P69" s="305"/>
      <c r="T69"/>
      <c r="U69"/>
    </row>
    <row r="70" spans="1:21" hidden="1" outlineLevel="1">
      <c r="A70" s="91"/>
      <c r="B70" s="132"/>
      <c r="C70" s="602" t="str">
        <f>IF(ISBLANK('2.Rapport détaillé des coûts'!C143),"",'2.Rapport détaillé des coûts'!C143)</f>
        <v/>
      </c>
      <c r="D70" s="603"/>
      <c r="E70" s="418"/>
      <c r="F70" s="419"/>
      <c r="G70" s="415">
        <f>'2.Rapport détaillé des coûts'!J150</f>
        <v>0</v>
      </c>
      <c r="H70" s="440">
        <f t="shared" si="1"/>
        <v>0</v>
      </c>
      <c r="I70" s="420"/>
      <c r="J70" s="132"/>
      <c r="K70" s="132"/>
      <c r="L70" s="132"/>
      <c r="M70" s="132"/>
      <c r="N70" s="132"/>
      <c r="O70" s="305"/>
      <c r="P70" s="305"/>
      <c r="T70"/>
      <c r="U70"/>
    </row>
    <row r="71" spans="1:21" hidden="1" outlineLevel="1">
      <c r="A71" s="91"/>
      <c r="B71" s="132"/>
      <c r="C71" s="602" t="str">
        <f>IF(ISBLANK('2.Rapport détaillé des coûts'!C151),"",'2.Rapport détaillé des coûts'!C151)</f>
        <v/>
      </c>
      <c r="D71" s="603"/>
      <c r="E71" s="421"/>
      <c r="F71" s="419"/>
      <c r="G71" s="415">
        <f>'2.Rapport détaillé des coûts'!J158</f>
        <v>0</v>
      </c>
      <c r="H71" s="440">
        <f t="shared" si="1"/>
        <v>0</v>
      </c>
      <c r="I71" s="420"/>
      <c r="J71" s="132"/>
      <c r="K71" s="132"/>
      <c r="L71" s="132"/>
      <c r="M71" s="132"/>
      <c r="N71" s="132"/>
      <c r="O71" s="305"/>
      <c r="P71" s="305"/>
      <c r="T71"/>
      <c r="U71"/>
    </row>
    <row r="72" spans="1:21" hidden="1" outlineLevel="1">
      <c r="A72" s="91"/>
      <c r="B72" s="132"/>
      <c r="C72" s="602" t="str">
        <f>IF(ISBLANK('2.Rapport détaillé des coûts'!C159),"",'2.Rapport détaillé des coûts'!C159)</f>
        <v/>
      </c>
      <c r="D72" s="603"/>
      <c r="E72" s="421"/>
      <c r="F72" s="419"/>
      <c r="G72" s="415">
        <f>'2.Rapport détaillé des coûts'!J166</f>
        <v>0</v>
      </c>
      <c r="H72" s="440">
        <f t="shared" si="1"/>
        <v>0</v>
      </c>
      <c r="I72" s="420"/>
      <c r="J72" s="132"/>
      <c r="K72" s="132"/>
      <c r="L72" s="132"/>
      <c r="M72" s="132"/>
      <c r="N72" s="132"/>
      <c r="O72" s="305"/>
      <c r="P72" s="305"/>
      <c r="T72"/>
      <c r="U72"/>
    </row>
    <row r="73" spans="1:21" ht="14.4" hidden="1" outlineLevel="1" thickBot="1">
      <c r="A73" s="91"/>
      <c r="B73" s="132"/>
      <c r="C73" s="602" t="str">
        <f>IF(ISBLANK('2.Rapport détaillé des coûts'!C167),"",'2.Rapport détaillé des coûts'!C167)</f>
        <v/>
      </c>
      <c r="D73" s="603"/>
      <c r="E73" s="426"/>
      <c r="F73" s="427"/>
      <c r="G73" s="415">
        <f>'2.Rapport détaillé des coûts'!J174</f>
        <v>0</v>
      </c>
      <c r="H73" s="440">
        <f t="shared" si="1"/>
        <v>0</v>
      </c>
      <c r="I73" s="428"/>
      <c r="J73" s="132"/>
      <c r="K73" s="132"/>
      <c r="L73" s="132"/>
      <c r="M73" s="132"/>
      <c r="N73" s="132"/>
      <c r="O73" s="305"/>
      <c r="P73" s="305"/>
      <c r="T73"/>
      <c r="U73"/>
    </row>
    <row r="74" spans="1:21" ht="13.35" customHeight="1" collapsed="1">
      <c r="A74" s="91"/>
      <c r="B74" s="132"/>
      <c r="C74" s="450" t="s">
        <v>387</v>
      </c>
      <c r="D74" s="132"/>
      <c r="E74" s="218">
        <f>SUM(E54:E73)</f>
        <v>0</v>
      </c>
      <c r="F74" s="220"/>
      <c r="G74" s="219">
        <f>SUM(G54:G73)</f>
        <v>0</v>
      </c>
      <c r="H74" s="220"/>
      <c r="I74" s="364">
        <f>SUM(I54:I73)</f>
        <v>0</v>
      </c>
      <c r="J74" s="62"/>
      <c r="K74" s="132"/>
      <c r="L74" s="132"/>
      <c r="M74" s="132"/>
      <c r="N74" s="132"/>
      <c r="O74" s="305"/>
      <c r="P74" s="305"/>
      <c r="T74"/>
      <c r="U74"/>
    </row>
    <row r="75" spans="1:21" ht="13.35" customHeight="1">
      <c r="A75" s="91"/>
      <c r="B75" s="132"/>
      <c r="C75" s="132"/>
      <c r="D75" s="132"/>
      <c r="E75" s="132"/>
      <c r="F75" s="473"/>
      <c r="G75" s="132"/>
      <c r="H75" s="132"/>
      <c r="I75" s="132"/>
      <c r="J75" s="132"/>
      <c r="K75" s="132"/>
      <c r="L75" s="132"/>
      <c r="M75" s="132"/>
      <c r="N75" s="132"/>
      <c r="O75" s="305"/>
      <c r="P75" s="305"/>
      <c r="T75"/>
      <c r="U75"/>
    </row>
    <row r="76" spans="1:21" ht="12.6" customHeight="1">
      <c r="A76" s="91"/>
      <c r="B76" s="44"/>
      <c r="C76" s="223" t="s">
        <v>259</v>
      </c>
      <c r="D76" s="50"/>
      <c r="E76" s="62"/>
      <c r="F76" s="62"/>
      <c r="G76" s="62"/>
      <c r="H76" s="62"/>
      <c r="I76" s="62"/>
      <c r="J76" s="62"/>
      <c r="K76" s="62"/>
      <c r="L76" s="62"/>
      <c r="M76" s="62"/>
      <c r="N76" s="62"/>
      <c r="O76" s="305"/>
      <c r="P76" s="305"/>
      <c r="T76"/>
      <c r="U76"/>
    </row>
    <row r="77" spans="1:21" ht="15" customHeight="1">
      <c r="A77" s="91"/>
      <c r="B77" s="44"/>
      <c r="C77" s="223" t="s">
        <v>369</v>
      </c>
      <c r="D77" s="50"/>
      <c r="E77" s="62"/>
      <c r="F77" s="62"/>
      <c r="G77" s="62"/>
      <c r="H77" s="62"/>
      <c r="I77" s="62"/>
      <c r="J77" s="62"/>
      <c r="K77" s="62"/>
      <c r="L77" s="62"/>
      <c r="M77" s="62"/>
      <c r="N77" s="62"/>
      <c r="O77" s="305"/>
      <c r="P77" s="305"/>
      <c r="T77"/>
      <c r="U77"/>
    </row>
    <row r="78" spans="1:21" s="70" customFormat="1">
      <c r="A78" s="91"/>
      <c r="B78" s="44"/>
      <c r="C78" s="221"/>
      <c r="D78" s="50"/>
      <c r="E78" s="62"/>
      <c r="F78" s="62"/>
      <c r="G78" s="62"/>
      <c r="H78" s="62"/>
      <c r="I78" s="62"/>
      <c r="J78" s="62"/>
      <c r="K78" s="62"/>
      <c r="L78" s="62"/>
      <c r="M78" s="62"/>
      <c r="N78" s="62"/>
      <c r="O78" s="308"/>
      <c r="P78" s="308"/>
      <c r="Q78" s="308"/>
      <c r="R78" s="308"/>
      <c r="S78" s="308"/>
    </row>
    <row r="79" spans="1:21" s="70" customFormat="1">
      <c r="A79" s="92"/>
      <c r="C79" s="224"/>
      <c r="D79" s="84"/>
      <c r="E79" s="225"/>
      <c r="F79" s="225"/>
      <c r="G79" s="225"/>
      <c r="H79" s="225"/>
      <c r="I79" s="225"/>
      <c r="J79" s="225"/>
      <c r="K79" s="225"/>
      <c r="L79" s="225"/>
      <c r="M79" s="225"/>
      <c r="N79" s="225"/>
      <c r="O79" s="308"/>
      <c r="P79" s="308"/>
      <c r="Q79" s="308"/>
      <c r="R79" s="308"/>
      <c r="S79" s="308"/>
    </row>
    <row r="80" spans="1:21" ht="14.1" customHeight="1">
      <c r="B80" s="226"/>
      <c r="C80" s="227" t="s">
        <v>109</v>
      </c>
      <c r="D80" s="226"/>
      <c r="E80" s="226"/>
      <c r="F80" s="474"/>
      <c r="G80" s="226"/>
      <c r="H80" s="226"/>
      <c r="I80" s="226"/>
      <c r="J80" s="226"/>
      <c r="K80" s="226"/>
      <c r="L80" s="226"/>
      <c r="M80" s="226"/>
      <c r="N80" s="226"/>
      <c r="O80" s="308"/>
      <c r="P80" s="305"/>
      <c r="T80"/>
      <c r="U80"/>
    </row>
    <row r="81" spans="1:21" ht="6.6" customHeight="1">
      <c r="B81" s="44"/>
      <c r="C81" s="44"/>
      <c r="D81" s="44"/>
      <c r="E81" s="44"/>
      <c r="F81" s="294"/>
      <c r="G81" s="44"/>
      <c r="H81" s="44"/>
      <c r="I81" s="44"/>
      <c r="J81" s="44"/>
      <c r="K81" s="44"/>
      <c r="L81" s="44"/>
      <c r="M81" s="44"/>
      <c r="N81" s="44"/>
      <c r="O81" s="308"/>
      <c r="P81" s="305"/>
      <c r="T81"/>
      <c r="U81"/>
    </row>
    <row r="82" spans="1:21" ht="30.6" customHeight="1">
      <c r="B82" s="44"/>
      <c r="C82" s="604" t="s">
        <v>110</v>
      </c>
      <c r="D82" s="604"/>
      <c r="E82" s="604"/>
      <c r="F82" s="605"/>
      <c r="G82" s="604"/>
      <c r="H82" s="604"/>
      <c r="I82" s="604"/>
      <c r="J82" s="604"/>
      <c r="K82" s="604"/>
      <c r="L82" s="604"/>
      <c r="M82" s="280"/>
      <c r="N82" s="280"/>
      <c r="O82" s="308"/>
      <c r="P82" s="305"/>
      <c r="T82"/>
      <c r="U82"/>
    </row>
    <row r="83" spans="1:21" ht="11.1" customHeight="1" thickBot="1">
      <c r="B83" s="44"/>
      <c r="C83" s="153"/>
      <c r="D83" s="153"/>
      <c r="E83" s="153"/>
      <c r="F83" s="158"/>
      <c r="G83" s="153"/>
      <c r="H83" s="153"/>
      <c r="I83" s="153"/>
      <c r="J83" s="153"/>
      <c r="K83" s="153"/>
      <c r="L83" s="153"/>
      <c r="M83" s="153"/>
      <c r="N83" s="153"/>
      <c r="O83" s="308"/>
      <c r="P83" s="305"/>
      <c r="T83"/>
      <c r="U83"/>
    </row>
    <row r="84" spans="1:21" ht="13.5" customHeight="1" thickBot="1">
      <c r="B84" s="44"/>
      <c r="C84" s="141" t="s">
        <v>111</v>
      </c>
      <c r="D84" s="617" t="s">
        <v>112</v>
      </c>
      <c r="E84" s="618"/>
      <c r="F84" s="158"/>
      <c r="G84" s="153"/>
      <c r="H84" s="153"/>
      <c r="I84" s="153"/>
      <c r="J84" s="153"/>
      <c r="K84" s="153"/>
      <c r="L84" s="153"/>
      <c r="M84" s="153"/>
      <c r="N84" s="153"/>
      <c r="O84" s="308"/>
      <c r="P84" s="305"/>
      <c r="T84"/>
      <c r="U84"/>
    </row>
    <row r="85" spans="1:21" ht="7.05" customHeight="1" thickBot="1">
      <c r="B85" s="44"/>
      <c r="C85" s="153"/>
      <c r="D85" s="153"/>
      <c r="E85" s="153"/>
      <c r="F85" s="158"/>
      <c r="G85" s="153"/>
      <c r="H85" s="153"/>
      <c r="I85" s="153"/>
      <c r="J85" s="153"/>
      <c r="K85" s="153"/>
      <c r="L85" s="153"/>
      <c r="M85" s="153"/>
      <c r="N85" s="153"/>
      <c r="O85" s="308"/>
      <c r="P85" s="305"/>
      <c r="T85"/>
      <c r="U85"/>
    </row>
    <row r="86" spans="1:21" ht="14.55" customHeight="1" thickBot="1">
      <c r="B86" s="44"/>
      <c r="C86" s="141" t="s">
        <v>113</v>
      </c>
      <c r="D86" s="617" t="s">
        <v>114</v>
      </c>
      <c r="E86" s="618"/>
      <c r="F86" s="158"/>
      <c r="G86" s="153"/>
      <c r="H86" s="153"/>
      <c r="I86" s="153"/>
      <c r="J86" s="153"/>
      <c r="K86" s="153"/>
      <c r="L86" s="153"/>
      <c r="M86" s="153"/>
      <c r="N86" s="153"/>
      <c r="O86" s="308"/>
      <c r="P86" s="305"/>
      <c r="T86"/>
      <c r="U86"/>
    </row>
    <row r="87" spans="1:21" ht="7.05" customHeight="1">
      <c r="B87" s="44"/>
      <c r="C87" s="44"/>
      <c r="D87" s="44"/>
      <c r="E87" s="44"/>
      <c r="F87" s="294"/>
      <c r="G87" s="44"/>
      <c r="H87" s="44"/>
      <c r="I87" s="44"/>
      <c r="J87" s="44"/>
      <c r="K87" s="44"/>
      <c r="L87" s="44"/>
      <c r="M87" s="44"/>
      <c r="N87" s="44"/>
      <c r="O87" s="308"/>
      <c r="P87" s="305"/>
      <c r="T87"/>
      <c r="U87"/>
    </row>
    <row r="88" spans="1:21">
      <c r="B88" s="44"/>
      <c r="C88" s="131" t="s">
        <v>115</v>
      </c>
      <c r="D88" s="50"/>
      <c r="E88" s="50"/>
      <c r="F88" s="62"/>
      <c r="G88" s="50"/>
      <c r="H88" s="50"/>
      <c r="I88" s="50"/>
      <c r="J88" s="50"/>
      <c r="K88" s="44"/>
      <c r="L88" s="44"/>
      <c r="M88" s="44"/>
      <c r="N88" s="44"/>
      <c r="O88" s="308"/>
      <c r="P88" s="305"/>
      <c r="T88"/>
      <c r="U88"/>
    </row>
    <row r="89" spans="1:21" ht="13.35" customHeight="1" thickBot="1">
      <c r="B89" s="44"/>
      <c r="C89" s="131"/>
      <c r="D89" s="50"/>
      <c r="E89" s="50"/>
      <c r="F89" s="62"/>
      <c r="G89" s="50"/>
      <c r="H89" s="50"/>
      <c r="I89" s="50"/>
      <c r="J89" s="50"/>
      <c r="K89" s="44"/>
      <c r="L89" s="44"/>
      <c r="M89" s="44"/>
      <c r="N89" s="44"/>
      <c r="O89" s="308"/>
      <c r="P89" s="305"/>
      <c r="T89"/>
      <c r="U89"/>
    </row>
    <row r="90" spans="1:21" s="70" customFormat="1">
      <c r="B90" s="44"/>
      <c r="C90" s="459" t="s">
        <v>116</v>
      </c>
      <c r="D90" s="460" t="s">
        <v>117</v>
      </c>
      <c r="E90" s="460" t="s">
        <v>118</v>
      </c>
      <c r="F90" s="460" t="s">
        <v>119</v>
      </c>
      <c r="G90" s="460" t="s">
        <v>120</v>
      </c>
      <c r="H90" s="460" t="s">
        <v>121</v>
      </c>
      <c r="I90" s="460" t="s">
        <v>122</v>
      </c>
      <c r="J90" s="460" t="s">
        <v>123</v>
      </c>
      <c r="K90" s="460" t="s">
        <v>124</v>
      </c>
      <c r="L90" s="460" t="s">
        <v>372</v>
      </c>
      <c r="M90" s="461" t="s">
        <v>373</v>
      </c>
      <c r="N90" s="44"/>
      <c r="O90" s="308"/>
      <c r="P90" s="308"/>
      <c r="Q90" s="308"/>
      <c r="R90" s="308"/>
    </row>
    <row r="91" spans="1:21" s="70" customFormat="1">
      <c r="A91" s="228"/>
      <c r="B91" s="44"/>
      <c r="C91" s="462" t="s">
        <v>370</v>
      </c>
      <c r="D91" s="229" t="str">
        <f t="shared" ref="D91:M91" si="2">IF($D$84="Industriel/Commercial",D124,D125)</f>
        <v>NON</v>
      </c>
      <c r="E91" s="229" t="str">
        <f t="shared" si="2"/>
        <v>NON</v>
      </c>
      <c r="F91" s="229" t="str">
        <f t="shared" si="2"/>
        <v>NON</v>
      </c>
      <c r="G91" s="229" t="str">
        <f t="shared" si="2"/>
        <v>NON</v>
      </c>
      <c r="H91" s="229" t="str">
        <f t="shared" si="2"/>
        <v>NON</v>
      </c>
      <c r="I91" s="229" t="str">
        <f t="shared" si="2"/>
        <v>NON</v>
      </c>
      <c r="J91" s="229" t="str">
        <f t="shared" si="2"/>
        <v>NON</v>
      </c>
      <c r="K91" s="229" t="str">
        <f t="shared" si="2"/>
        <v>NON</v>
      </c>
      <c r="L91" s="229" t="str">
        <f t="shared" si="2"/>
        <v>NON</v>
      </c>
      <c r="M91" s="463" t="str">
        <f t="shared" si="2"/>
        <v>NON</v>
      </c>
      <c r="N91" s="44"/>
      <c r="O91" s="308"/>
      <c r="P91" s="308"/>
      <c r="Q91" s="308"/>
      <c r="R91" s="308"/>
    </row>
    <row r="92" spans="1:21" s="70" customFormat="1">
      <c r="A92" s="228"/>
      <c r="B92" s="44"/>
      <c r="C92" s="464" t="s">
        <v>126</v>
      </c>
      <c r="D92" s="230">
        <f t="shared" ref="D92:M92" si="3">IF(D91="OUI",D128,0)</f>
        <v>0</v>
      </c>
      <c r="E92" s="230">
        <f t="shared" si="3"/>
        <v>0</v>
      </c>
      <c r="F92" s="230">
        <f t="shared" si="3"/>
        <v>0</v>
      </c>
      <c r="G92" s="230">
        <f t="shared" si="3"/>
        <v>0</v>
      </c>
      <c r="H92" s="230">
        <f t="shared" si="3"/>
        <v>0</v>
      </c>
      <c r="I92" s="230">
        <f t="shared" si="3"/>
        <v>0</v>
      </c>
      <c r="J92" s="230">
        <f t="shared" si="3"/>
        <v>0</v>
      </c>
      <c r="K92" s="230">
        <f t="shared" si="3"/>
        <v>0</v>
      </c>
      <c r="L92" s="230">
        <f t="shared" si="3"/>
        <v>0</v>
      </c>
      <c r="M92" s="465">
        <f t="shared" si="3"/>
        <v>0</v>
      </c>
      <c r="N92" s="44"/>
      <c r="O92" s="308"/>
      <c r="P92" s="308"/>
      <c r="Q92" s="308"/>
      <c r="R92" s="308"/>
    </row>
    <row r="93" spans="1:21" s="70" customFormat="1">
      <c r="B93" s="44"/>
      <c r="C93" s="464" t="s">
        <v>127</v>
      </c>
      <c r="D93" s="231">
        <f t="shared" ref="D93:M93" si="4">D92*D129</f>
        <v>0</v>
      </c>
      <c r="E93" s="231">
        <f t="shared" si="4"/>
        <v>0</v>
      </c>
      <c r="F93" s="231">
        <f t="shared" si="4"/>
        <v>0</v>
      </c>
      <c r="G93" s="231">
        <f t="shared" si="4"/>
        <v>0</v>
      </c>
      <c r="H93" s="231">
        <f t="shared" si="4"/>
        <v>0</v>
      </c>
      <c r="I93" s="231">
        <f t="shared" si="4"/>
        <v>0</v>
      </c>
      <c r="J93" s="231">
        <f t="shared" si="4"/>
        <v>0</v>
      </c>
      <c r="K93" s="231">
        <f t="shared" si="4"/>
        <v>0</v>
      </c>
      <c r="L93" s="231">
        <f t="shared" si="4"/>
        <v>0</v>
      </c>
      <c r="M93" s="466">
        <f t="shared" si="4"/>
        <v>0</v>
      </c>
      <c r="N93" s="44"/>
      <c r="O93" s="308"/>
      <c r="P93" s="308"/>
      <c r="Q93" s="308"/>
      <c r="R93" s="308"/>
    </row>
    <row r="94" spans="1:21" s="70" customFormat="1">
      <c r="B94" s="44"/>
      <c r="C94" s="462" t="s">
        <v>128</v>
      </c>
      <c r="D94" s="231">
        <f t="shared" ref="D94:M94" si="5">IF(D133="OUI",D93,IF(D131-D130&gt;0,D131-D130,0))</f>
        <v>0</v>
      </c>
      <c r="E94" s="231">
        <f t="shared" si="5"/>
        <v>0</v>
      </c>
      <c r="F94" s="231">
        <f t="shared" si="5"/>
        <v>0</v>
      </c>
      <c r="G94" s="231">
        <f t="shared" si="5"/>
        <v>0</v>
      </c>
      <c r="H94" s="231">
        <f t="shared" si="5"/>
        <v>0</v>
      </c>
      <c r="I94" s="231">
        <f t="shared" si="5"/>
        <v>0</v>
      </c>
      <c r="J94" s="231">
        <f t="shared" si="5"/>
        <v>0</v>
      </c>
      <c r="K94" s="231">
        <f t="shared" si="5"/>
        <v>0</v>
      </c>
      <c r="L94" s="231">
        <f t="shared" si="5"/>
        <v>0</v>
      </c>
      <c r="M94" s="466">
        <f t="shared" si="5"/>
        <v>0</v>
      </c>
      <c r="N94" s="44"/>
      <c r="O94" s="308"/>
      <c r="P94" s="308"/>
      <c r="Q94" s="308"/>
      <c r="R94" s="308"/>
    </row>
    <row r="95" spans="1:21" s="70" customFormat="1" ht="14.4" thickBot="1">
      <c r="B95" s="44"/>
      <c r="C95" s="467" t="s">
        <v>129</v>
      </c>
      <c r="D95" s="468">
        <f>IF(D91="OUI",IF($D$86="Préliminaire - avant travaux",$G30,$G54),0)</f>
        <v>0</v>
      </c>
      <c r="E95" s="468">
        <f>IF(E91="OUI",IF($D$86="Préliminaire - avant travaux",$G31,$G55),0)</f>
        <v>0</v>
      </c>
      <c r="F95" s="468">
        <f>IF(F91="OUI",IF($D$86="Préliminaire - avant travaux",$G32,$G56),0)</f>
        <v>0</v>
      </c>
      <c r="G95" s="468">
        <f>IF(G91="OUI",IF($D$86="Préliminaire - avant travaux",$G33,G57),0)</f>
        <v>0</v>
      </c>
      <c r="H95" s="468">
        <f>IF(H91="OUI",IF($D$86="Préliminaire - avant travaux",$G34,$G58),0)</f>
        <v>0</v>
      </c>
      <c r="I95" s="468">
        <f>IF(I91="OUI",IF($D$86="Préliminaire - avant travaux",$G35,$G59),0)</f>
        <v>0</v>
      </c>
      <c r="J95" s="468">
        <f>IF(J91="OUI",IF($D$86="Préliminaire - avant travaux",$G36,$G60),0)</f>
        <v>0</v>
      </c>
      <c r="K95" s="468">
        <f>IF(K91="OUI",IF($D$86="Préliminaire - avant travaux",$G37,$G61),0)</f>
        <v>0</v>
      </c>
      <c r="L95" s="468">
        <f>IF(L91="OUI",IF($D$86="Préliminaire - avant travaux",$G38,$G62),0)</f>
        <v>0</v>
      </c>
      <c r="M95" s="469">
        <f>IF(M91="OUI",IF($D$86="Préliminaire - avant travaux",$G39,$G63),0)</f>
        <v>0</v>
      </c>
      <c r="N95" s="44"/>
      <c r="O95" s="308"/>
      <c r="P95" s="308"/>
      <c r="Q95" s="308"/>
      <c r="R95" s="308"/>
    </row>
    <row r="96" spans="1:21" s="70" customFormat="1">
      <c r="B96" s="44"/>
      <c r="C96" s="222" t="s">
        <v>371</v>
      </c>
      <c r="D96" s="44"/>
      <c r="E96" s="44"/>
      <c r="F96" s="294"/>
      <c r="G96" s="44"/>
      <c r="H96" s="44"/>
      <c r="I96" s="44"/>
      <c r="J96" s="44"/>
      <c r="K96" s="44"/>
      <c r="L96" s="44"/>
      <c r="M96" s="44"/>
      <c r="N96" s="44"/>
      <c r="O96" s="308"/>
      <c r="P96" s="308"/>
      <c r="Q96" s="308"/>
      <c r="R96" s="308"/>
    </row>
    <row r="97" spans="1:18" s="70" customFormat="1">
      <c r="B97" s="44"/>
      <c r="C97" s="222"/>
      <c r="D97" s="44"/>
      <c r="E97" s="44"/>
      <c r="F97" s="294"/>
      <c r="G97" s="44"/>
      <c r="H97" s="44"/>
      <c r="I97" s="44"/>
      <c r="J97" s="44"/>
      <c r="K97" s="44"/>
      <c r="L97" s="44"/>
      <c r="M97" s="44"/>
      <c r="N97" s="44"/>
      <c r="O97" s="308"/>
      <c r="P97" s="308"/>
      <c r="Q97" s="308"/>
      <c r="R97" s="308"/>
    </row>
    <row r="98" spans="1:18" s="70" customFormat="1">
      <c r="B98" s="44"/>
      <c r="C98" s="450" t="s">
        <v>385</v>
      </c>
      <c r="D98" s="44"/>
      <c r="E98" s="44"/>
      <c r="F98" s="294"/>
      <c r="G98" s="44"/>
      <c r="H98" s="44"/>
      <c r="I98" s="44"/>
      <c r="J98" s="44"/>
      <c r="K98" s="44"/>
      <c r="L98" s="44"/>
      <c r="M98" s="44"/>
      <c r="N98" s="44"/>
      <c r="O98" s="308"/>
      <c r="P98" s="308"/>
      <c r="Q98" s="308"/>
      <c r="R98" s="308"/>
    </row>
    <row r="99" spans="1:18" s="70" customFormat="1" hidden="1" outlineLevel="1">
      <c r="B99" s="44"/>
      <c r="C99" s="459" t="s">
        <v>116</v>
      </c>
      <c r="D99" s="460" t="s">
        <v>374</v>
      </c>
      <c r="E99" s="460" t="s">
        <v>375</v>
      </c>
      <c r="F99" s="460" t="s">
        <v>376</v>
      </c>
      <c r="G99" s="460" t="s">
        <v>377</v>
      </c>
      <c r="H99" s="460" t="s">
        <v>378</v>
      </c>
      <c r="I99" s="460" t="s">
        <v>379</v>
      </c>
      <c r="J99" s="460" t="s">
        <v>380</v>
      </c>
      <c r="K99" s="460" t="s">
        <v>381</v>
      </c>
      <c r="L99" s="460" t="s">
        <v>382</v>
      </c>
      <c r="M99" s="461" t="s">
        <v>383</v>
      </c>
      <c r="N99" s="44"/>
      <c r="O99" s="308"/>
      <c r="P99" s="308"/>
      <c r="Q99" s="308"/>
      <c r="R99" s="308"/>
    </row>
    <row r="100" spans="1:18" s="70" customFormat="1" hidden="1" outlineLevel="1">
      <c r="A100" s="228"/>
      <c r="B100" s="44"/>
      <c r="C100" s="462" t="s">
        <v>370</v>
      </c>
      <c r="D100" s="229" t="str">
        <f t="shared" ref="D100:M100" si="6">IF($D$84="Industriel/Commercial",O124,O125)</f>
        <v>NON</v>
      </c>
      <c r="E100" s="229" t="str">
        <f t="shared" si="6"/>
        <v>NON</v>
      </c>
      <c r="F100" s="229" t="str">
        <f t="shared" si="6"/>
        <v>NON</v>
      </c>
      <c r="G100" s="229" t="str">
        <f t="shared" si="6"/>
        <v>NON</v>
      </c>
      <c r="H100" s="229" t="str">
        <f t="shared" si="6"/>
        <v>NON</v>
      </c>
      <c r="I100" s="229" t="str">
        <f t="shared" si="6"/>
        <v>NON</v>
      </c>
      <c r="J100" s="229" t="str">
        <f t="shared" si="6"/>
        <v>NON</v>
      </c>
      <c r="K100" s="229" t="str">
        <f t="shared" si="6"/>
        <v>NON</v>
      </c>
      <c r="L100" s="229" t="str">
        <f t="shared" si="6"/>
        <v>NON</v>
      </c>
      <c r="M100" s="463" t="str">
        <f t="shared" si="6"/>
        <v>NON</v>
      </c>
      <c r="N100" s="44"/>
      <c r="O100" s="308"/>
      <c r="P100" s="308"/>
      <c r="Q100" s="308"/>
      <c r="R100" s="308"/>
    </row>
    <row r="101" spans="1:18" s="70" customFormat="1" hidden="1" outlineLevel="1">
      <c r="A101" s="228"/>
      <c r="B101" s="44"/>
      <c r="C101" s="464" t="s">
        <v>126</v>
      </c>
      <c r="D101" s="230">
        <f t="shared" ref="D101:M101" si="7">IF(D100="OUI",O128,0)</f>
        <v>0</v>
      </c>
      <c r="E101" s="230">
        <f t="shared" si="7"/>
        <v>0</v>
      </c>
      <c r="F101" s="230">
        <f t="shared" si="7"/>
        <v>0</v>
      </c>
      <c r="G101" s="230">
        <f t="shared" si="7"/>
        <v>0</v>
      </c>
      <c r="H101" s="230">
        <f t="shared" si="7"/>
        <v>0</v>
      </c>
      <c r="I101" s="230">
        <f t="shared" si="7"/>
        <v>0</v>
      </c>
      <c r="J101" s="230">
        <f t="shared" si="7"/>
        <v>0</v>
      </c>
      <c r="K101" s="230">
        <f t="shared" si="7"/>
        <v>0</v>
      </c>
      <c r="L101" s="230">
        <f t="shared" si="7"/>
        <v>0</v>
      </c>
      <c r="M101" s="465">
        <f t="shared" si="7"/>
        <v>0</v>
      </c>
      <c r="N101" s="44"/>
      <c r="O101" s="308"/>
      <c r="P101" s="308"/>
      <c r="Q101" s="308"/>
      <c r="R101" s="308"/>
    </row>
    <row r="102" spans="1:18" s="70" customFormat="1" hidden="1" outlineLevel="1">
      <c r="B102" s="44"/>
      <c r="C102" s="464" t="s">
        <v>127</v>
      </c>
      <c r="D102" s="231">
        <f t="shared" ref="D102:M102" si="8">D101*O129</f>
        <v>0</v>
      </c>
      <c r="E102" s="231">
        <f t="shared" si="8"/>
        <v>0</v>
      </c>
      <c r="F102" s="231">
        <f t="shared" si="8"/>
        <v>0</v>
      </c>
      <c r="G102" s="231">
        <f t="shared" si="8"/>
        <v>0</v>
      </c>
      <c r="H102" s="231">
        <f t="shared" si="8"/>
        <v>0</v>
      </c>
      <c r="I102" s="231">
        <f t="shared" si="8"/>
        <v>0</v>
      </c>
      <c r="J102" s="231">
        <f t="shared" si="8"/>
        <v>0</v>
      </c>
      <c r="K102" s="231">
        <f t="shared" si="8"/>
        <v>0</v>
      </c>
      <c r="L102" s="231">
        <f t="shared" si="8"/>
        <v>0</v>
      </c>
      <c r="M102" s="466">
        <f t="shared" si="8"/>
        <v>0</v>
      </c>
      <c r="N102" s="44"/>
      <c r="O102" s="308"/>
      <c r="P102" s="308"/>
      <c r="Q102" s="308"/>
      <c r="R102" s="308"/>
    </row>
    <row r="103" spans="1:18" s="70" customFormat="1" hidden="1" outlineLevel="1">
      <c r="B103" s="44"/>
      <c r="C103" s="462" t="s">
        <v>128</v>
      </c>
      <c r="D103" s="231">
        <f t="shared" ref="D103:M103" si="9">IF(O133="OUI",D102,IF(O131-O130&gt;0,O131-O130,0))</f>
        <v>0</v>
      </c>
      <c r="E103" s="231">
        <f t="shared" si="9"/>
        <v>0</v>
      </c>
      <c r="F103" s="231">
        <f t="shared" si="9"/>
        <v>0</v>
      </c>
      <c r="G103" s="231">
        <f t="shared" si="9"/>
        <v>0</v>
      </c>
      <c r="H103" s="231">
        <f t="shared" si="9"/>
        <v>0</v>
      </c>
      <c r="I103" s="231">
        <f t="shared" si="9"/>
        <v>0</v>
      </c>
      <c r="J103" s="231">
        <f t="shared" si="9"/>
        <v>0</v>
      </c>
      <c r="K103" s="231">
        <f t="shared" si="9"/>
        <v>0</v>
      </c>
      <c r="L103" s="231">
        <f t="shared" si="9"/>
        <v>0</v>
      </c>
      <c r="M103" s="466">
        <f t="shared" si="9"/>
        <v>0</v>
      </c>
      <c r="N103" s="44"/>
      <c r="O103" s="308"/>
      <c r="P103" s="308"/>
      <c r="Q103" s="308"/>
      <c r="R103" s="308"/>
    </row>
    <row r="104" spans="1:18" s="70" customFormat="1" ht="14.4" hidden="1" outlineLevel="1" thickBot="1">
      <c r="B104" s="44"/>
      <c r="C104" s="467" t="s">
        <v>129</v>
      </c>
      <c r="D104" s="470">
        <f>IF(D100="OUI",IF($D$86="Préliminaire - avant travaux",$G40,$G64),0)</f>
        <v>0</v>
      </c>
      <c r="E104" s="470">
        <f>IF(E100="OUI",IF($D$86="Préliminaire - avant travaux",$G41,$G65),0)</f>
        <v>0</v>
      </c>
      <c r="F104" s="470">
        <f>IF(F100="OUI",IF($D$86="Préliminaire - avant travaux",$G42,$G66),0)</f>
        <v>0</v>
      </c>
      <c r="G104" s="470">
        <f>IF(G100="OUI",IF($D$86="Préliminaire - avant travaux",$G43,G67),0)</f>
        <v>0</v>
      </c>
      <c r="H104" s="470">
        <f>IF(H100="OUI",IF($D$86="Préliminaire - avant travaux",$G44,$G68),0)</f>
        <v>0</v>
      </c>
      <c r="I104" s="470">
        <f>IF(I100="OUI",IF($D$86="Préliminaire - avant travaux",$G45,$G69),0)</f>
        <v>0</v>
      </c>
      <c r="J104" s="470">
        <f>IF(J100="OUI",IF($D$86="Préliminaire - avant travaux",$G46,$G70),0)</f>
        <v>0</v>
      </c>
      <c r="K104" s="470">
        <f>IF(K100="OUI",IF($D$86="Préliminaire - avant travaux",$G47,$G71),0)</f>
        <v>0</v>
      </c>
      <c r="L104" s="470">
        <f>IF(L100="OUI",IF($D$86="Préliminaire - avant travaux",$G48,$G72),0)</f>
        <v>0</v>
      </c>
      <c r="M104" s="469">
        <f>IF(M100="OUI",IF($D$86="Préliminaire - avant travaux",$G49,$G73),0)</f>
        <v>0</v>
      </c>
      <c r="N104" s="44"/>
      <c r="O104" s="308"/>
      <c r="P104" s="308"/>
      <c r="Q104" s="308"/>
      <c r="R104" s="308"/>
    </row>
    <row r="105" spans="1:18" s="70" customFormat="1" ht="14.4" collapsed="1" thickBot="1">
      <c r="B105" s="44"/>
      <c r="C105" s="448"/>
      <c r="D105" s="449"/>
      <c r="E105" s="449"/>
      <c r="F105" s="449"/>
      <c r="G105" s="449"/>
      <c r="H105" s="449"/>
      <c r="I105" s="449"/>
      <c r="J105" s="449"/>
      <c r="K105" s="449"/>
      <c r="L105" s="449"/>
      <c r="M105" s="449"/>
      <c r="N105" s="44"/>
      <c r="O105" s="308"/>
      <c r="P105" s="308"/>
      <c r="Q105" s="308"/>
      <c r="R105" s="308"/>
    </row>
    <row r="106" spans="1:18" s="70" customFormat="1">
      <c r="B106" s="44"/>
      <c r="C106" s="448"/>
      <c r="D106" s="453" t="s">
        <v>125</v>
      </c>
      <c r="E106" s="449"/>
      <c r="F106" s="449"/>
      <c r="G106" s="449"/>
      <c r="H106" s="449"/>
      <c r="I106" s="449"/>
      <c r="J106" s="449"/>
      <c r="K106" s="449"/>
      <c r="L106" s="449"/>
      <c r="M106" s="449"/>
      <c r="N106" s="44"/>
      <c r="O106" s="308"/>
      <c r="P106" s="308"/>
      <c r="Q106" s="308"/>
      <c r="R106" s="308"/>
    </row>
    <row r="107" spans="1:18" s="70" customFormat="1">
      <c r="B107" s="44"/>
      <c r="C107" s="451" t="s">
        <v>127</v>
      </c>
      <c r="D107" s="454">
        <f>SUM(D93:M93,D102:M102)</f>
        <v>0</v>
      </c>
      <c r="E107" s="449"/>
      <c r="F107" s="449"/>
      <c r="G107" s="449"/>
      <c r="H107" s="449"/>
      <c r="I107" s="449"/>
      <c r="J107" s="449"/>
      <c r="K107" s="449"/>
      <c r="L107" s="449"/>
      <c r="M107" s="449"/>
      <c r="N107" s="44"/>
      <c r="O107" s="308"/>
      <c r="P107" s="308"/>
      <c r="Q107" s="308"/>
      <c r="R107" s="308"/>
    </row>
    <row r="108" spans="1:18" s="70" customFormat="1">
      <c r="B108" s="44"/>
      <c r="C108" s="452" t="s">
        <v>128</v>
      </c>
      <c r="D108" s="454">
        <f>SUM(D94:M94,D103:M103)</f>
        <v>0</v>
      </c>
      <c r="E108" s="449"/>
      <c r="F108" s="449"/>
      <c r="G108" s="449"/>
      <c r="H108" s="449"/>
      <c r="I108" s="449"/>
      <c r="J108" s="449"/>
      <c r="K108" s="449"/>
      <c r="L108" s="449"/>
      <c r="M108" s="449"/>
      <c r="N108" s="44"/>
      <c r="O108" s="308"/>
      <c r="P108" s="308"/>
      <c r="Q108" s="308"/>
      <c r="R108" s="308"/>
    </row>
    <row r="109" spans="1:18" s="70" customFormat="1">
      <c r="B109" s="44"/>
      <c r="C109" s="452" t="s">
        <v>129</v>
      </c>
      <c r="D109" s="455">
        <f>SUM(D95:M95,D104:M104)</f>
        <v>0</v>
      </c>
      <c r="E109" s="449"/>
      <c r="F109" s="449"/>
      <c r="G109" s="449"/>
      <c r="H109" s="449"/>
      <c r="I109" s="449"/>
      <c r="J109" s="449"/>
      <c r="K109" s="449"/>
      <c r="L109" s="449"/>
      <c r="M109" s="449"/>
      <c r="N109" s="44"/>
      <c r="O109" s="308"/>
      <c r="P109" s="308"/>
      <c r="Q109" s="308"/>
      <c r="R109" s="308"/>
    </row>
    <row r="110" spans="1:18" s="70" customFormat="1">
      <c r="B110" s="44"/>
      <c r="C110" s="452" t="s">
        <v>388</v>
      </c>
      <c r="D110" s="456">
        <f>IF(Y136="OUI",D108,0.5*D109)</f>
        <v>0</v>
      </c>
      <c r="E110" s="449"/>
      <c r="F110" s="449"/>
      <c r="G110" s="449"/>
      <c r="H110" s="449"/>
      <c r="I110" s="449"/>
      <c r="J110" s="449"/>
      <c r="K110" s="449"/>
      <c r="L110" s="449"/>
      <c r="M110" s="449"/>
      <c r="N110" s="44"/>
      <c r="O110" s="308"/>
      <c r="P110" s="308"/>
      <c r="Q110" s="308"/>
      <c r="R110" s="308"/>
    </row>
    <row r="111" spans="1:18" s="70" customFormat="1">
      <c r="B111" s="44"/>
      <c r="C111" s="452" t="s">
        <v>130</v>
      </c>
      <c r="D111" s="454">
        <f>SUM('4.Demande versement'!G27:H28)</f>
        <v>0</v>
      </c>
      <c r="E111" s="449"/>
      <c r="F111" s="449"/>
      <c r="G111" s="449"/>
      <c r="H111" s="449"/>
      <c r="I111" s="449"/>
      <c r="J111" s="449"/>
      <c r="K111" s="449"/>
      <c r="L111" s="449"/>
      <c r="M111" s="449"/>
      <c r="N111" s="44"/>
      <c r="O111" s="308"/>
      <c r="P111" s="308"/>
      <c r="Q111" s="308"/>
      <c r="R111" s="308"/>
    </row>
    <row r="112" spans="1:18" s="70" customFormat="1" ht="23.4">
      <c r="B112" s="44"/>
      <c r="C112" s="452" t="s">
        <v>386</v>
      </c>
      <c r="D112" s="457">
        <f>IF(Y140="NON",MIN((D109*0.75)-D111,D110),D110)</f>
        <v>0</v>
      </c>
      <c r="E112" s="449"/>
      <c r="F112" s="449"/>
      <c r="G112" s="449"/>
      <c r="H112" s="449"/>
      <c r="I112" s="449"/>
      <c r="J112" s="449"/>
      <c r="K112" s="449"/>
      <c r="L112" s="449"/>
      <c r="M112" s="449"/>
      <c r="N112" s="44"/>
      <c r="O112" s="308"/>
      <c r="P112" s="308"/>
      <c r="Q112" s="308"/>
      <c r="R112" s="308"/>
    </row>
    <row r="113" spans="2:25" s="70" customFormat="1" ht="14.4" thickBot="1">
      <c r="B113" s="44"/>
      <c r="C113" s="452" t="s">
        <v>131</v>
      </c>
      <c r="D113" s="458">
        <v>1000000</v>
      </c>
      <c r="E113" s="449"/>
      <c r="F113" s="449"/>
      <c r="G113" s="449"/>
      <c r="H113" s="449"/>
      <c r="I113" s="449"/>
      <c r="J113" s="449"/>
      <c r="K113" s="449"/>
      <c r="L113" s="449"/>
      <c r="M113" s="449"/>
      <c r="N113" s="44"/>
      <c r="O113" s="308"/>
      <c r="P113" s="308"/>
      <c r="Q113" s="308"/>
      <c r="R113" s="308"/>
    </row>
    <row r="114" spans="2:25" s="70" customFormat="1" ht="27" customHeight="1">
      <c r="B114" s="44"/>
      <c r="C114" s="642" t="s">
        <v>384</v>
      </c>
      <c r="D114" s="233">
        <f>IF(D112&gt;1000000,1000000,D112)</f>
        <v>0</v>
      </c>
      <c r="E114" s="371" t="str">
        <f>IF(D114&lt;1000,"    Les demandes &lt;1000$ sont traitées au cas par cas","")</f>
        <v xml:space="preserve">    Les demandes &lt;1000$ sont traitées au cas par cas</v>
      </c>
      <c r="F114" s="449"/>
      <c r="G114" s="449"/>
      <c r="H114" s="449"/>
      <c r="I114" s="449"/>
      <c r="J114" s="449"/>
      <c r="K114" s="449"/>
      <c r="L114" s="449"/>
      <c r="M114" s="449"/>
      <c r="N114" s="44"/>
      <c r="O114" s="308"/>
      <c r="P114" s="308"/>
      <c r="Q114" s="308"/>
      <c r="R114" s="308"/>
    </row>
    <row r="115" spans="2:25" s="70" customFormat="1" ht="11.55" customHeight="1">
      <c r="B115" s="44"/>
      <c r="C115" s="643"/>
      <c r="D115" s="44"/>
      <c r="E115" s="44"/>
      <c r="F115" s="294"/>
      <c r="G115" s="44"/>
      <c r="H115" s="44"/>
      <c r="I115" s="44"/>
      <c r="J115" s="44"/>
      <c r="K115" s="44"/>
      <c r="L115" s="232"/>
      <c r="M115" s="232"/>
      <c r="N115" s="44"/>
      <c r="O115" s="308"/>
      <c r="P115" s="308"/>
      <c r="Q115" s="308"/>
      <c r="R115" s="308"/>
      <c r="S115" s="308"/>
    </row>
    <row r="116" spans="2:25" s="70" customFormat="1" ht="33.6" customHeight="1">
      <c r="B116" s="44"/>
      <c r="C116" s="643"/>
      <c r="D116" s="44"/>
      <c r="E116" s="44"/>
      <c r="F116" s="294"/>
      <c r="G116" s="44"/>
      <c r="H116" s="44"/>
      <c r="I116" s="44"/>
      <c r="J116" s="44"/>
      <c r="K116" s="44"/>
      <c r="L116" s="232"/>
      <c r="M116" s="232"/>
      <c r="N116" s="44"/>
      <c r="O116" s="308"/>
      <c r="P116" s="308"/>
      <c r="Q116" s="308"/>
      <c r="R116" s="308"/>
      <c r="S116" s="308"/>
    </row>
    <row r="117" spans="2:25" ht="33.6" hidden="1" customHeight="1" thickBot="1">
      <c r="B117" s="70"/>
      <c r="C117" s="110" t="s">
        <v>132</v>
      </c>
      <c r="D117" s="70"/>
      <c r="E117" s="70"/>
      <c r="F117" s="475"/>
      <c r="G117" s="70"/>
      <c r="H117" s="70"/>
      <c r="I117" s="70"/>
      <c r="J117" s="70"/>
      <c r="K117" s="70"/>
      <c r="L117" s="70"/>
      <c r="M117" s="70"/>
      <c r="N117" s="70"/>
      <c r="O117" s="305"/>
      <c r="P117" s="305"/>
      <c r="T117"/>
      <c r="U117"/>
    </row>
    <row r="118" spans="2:25" s="70" customFormat="1" ht="33.6" hidden="1" customHeight="1" thickTop="1" thickBot="1">
      <c r="C118" s="234" t="s">
        <v>133</v>
      </c>
      <c r="D118" s="235" t="s">
        <v>134</v>
      </c>
      <c r="E118" s="235" t="s">
        <v>135</v>
      </c>
      <c r="F118" s="225"/>
      <c r="G118" s="84"/>
      <c r="H118" s="84"/>
      <c r="I118" s="84"/>
      <c r="O118" s="308"/>
      <c r="P118" s="308"/>
      <c r="Q118" s="308"/>
      <c r="R118" s="308"/>
      <c r="S118" s="308"/>
    </row>
    <row r="119" spans="2:25" s="70" customFormat="1" ht="33.6" hidden="1" customHeight="1" thickTop="1" thickBot="1">
      <c r="C119" s="236" t="s">
        <v>136</v>
      </c>
      <c r="D119" s="341">
        <v>1</v>
      </c>
      <c r="E119" s="237">
        <v>1</v>
      </c>
      <c r="F119" s="225"/>
      <c r="G119" s="84"/>
      <c r="H119" s="84"/>
      <c r="I119" s="84"/>
      <c r="Q119" s="308"/>
      <c r="R119" s="308"/>
      <c r="S119" s="308"/>
      <c r="T119" s="308"/>
      <c r="U119" s="308"/>
    </row>
    <row r="120" spans="2:25" s="70" customFormat="1" ht="33.6" hidden="1" customHeight="1" thickTop="1">
      <c r="F120" s="225"/>
      <c r="G120" s="84"/>
      <c r="H120" s="84"/>
      <c r="I120" s="84"/>
      <c r="Q120" s="308"/>
      <c r="R120" s="308"/>
      <c r="S120" s="308"/>
      <c r="T120" s="308"/>
      <c r="U120" s="308"/>
    </row>
    <row r="121" spans="2:25" s="70" customFormat="1" ht="33.6" hidden="1" customHeight="1">
      <c r="D121" s="238" t="s">
        <v>117</v>
      </c>
      <c r="E121" s="238" t="s">
        <v>118</v>
      </c>
      <c r="F121" s="238" t="s">
        <v>119</v>
      </c>
      <c r="G121" s="238" t="s">
        <v>120</v>
      </c>
      <c r="H121" s="238" t="s">
        <v>121</v>
      </c>
      <c r="I121" s="238" t="s">
        <v>122</v>
      </c>
      <c r="J121" s="238" t="s">
        <v>123</v>
      </c>
      <c r="K121" s="238" t="s">
        <v>124</v>
      </c>
      <c r="L121" s="238" t="s">
        <v>372</v>
      </c>
      <c r="M121" s="238" t="s">
        <v>373</v>
      </c>
      <c r="O121" s="447" t="s">
        <v>374</v>
      </c>
      <c r="P121" s="447" t="s">
        <v>375</v>
      </c>
      <c r="Q121" s="447" t="s">
        <v>376</v>
      </c>
      <c r="R121" s="447" t="s">
        <v>377</v>
      </c>
      <c r="S121" s="447" t="s">
        <v>378</v>
      </c>
      <c r="T121" s="447" t="s">
        <v>379</v>
      </c>
      <c r="U121" s="447" t="s">
        <v>380</v>
      </c>
      <c r="V121" s="447" t="s">
        <v>381</v>
      </c>
      <c r="W121" s="447" t="s">
        <v>382</v>
      </c>
      <c r="X121" s="447" t="s">
        <v>383</v>
      </c>
      <c r="Y121" s="239" t="s">
        <v>125</v>
      </c>
    </row>
    <row r="122" spans="2:25" s="70" customFormat="1" ht="33.6" hidden="1" customHeight="1">
      <c r="C122" s="119" t="s">
        <v>137</v>
      </c>
      <c r="D122" s="118"/>
      <c r="E122" s="118"/>
      <c r="F122" s="476"/>
      <c r="G122" s="118"/>
      <c r="H122" s="118"/>
      <c r="I122" s="118"/>
      <c r="J122" s="118"/>
      <c r="K122" s="118"/>
      <c r="L122" s="118"/>
      <c r="M122" s="118"/>
      <c r="O122" s="118"/>
      <c r="P122" s="118"/>
      <c r="Q122" s="118"/>
      <c r="R122" s="118"/>
      <c r="S122" s="118"/>
      <c r="T122" s="118"/>
      <c r="U122" s="118"/>
      <c r="V122" s="118"/>
      <c r="W122" s="118"/>
      <c r="X122" s="118"/>
      <c r="Y122" s="118"/>
    </row>
    <row r="123" spans="2:25" s="70" customFormat="1" ht="33.6" hidden="1" customHeight="1">
      <c r="C123" s="240" t="s">
        <v>138</v>
      </c>
      <c r="D123" s="241">
        <f>IF($D$86="Préliminaire - avant travaux",H30,H54)</f>
        <v>0</v>
      </c>
      <c r="E123" s="241">
        <f>IF($D$86="Préliminaire - avant travaux",H31,H55)</f>
        <v>0</v>
      </c>
      <c r="F123" s="241">
        <f>IF($D$86="Préliminaire - avant travaux",H32,H56)</f>
        <v>0</v>
      </c>
      <c r="G123" s="241">
        <f>IF($D$86="Préliminaire - avant travaux",H33,H57)</f>
        <v>0</v>
      </c>
      <c r="H123" s="241">
        <f>IF($D$86="Préliminaire - avant travaux",H34,H58)</f>
        <v>0</v>
      </c>
      <c r="I123" s="241">
        <f>IF($D$86="Préliminaire - avant travaux",H35,H59)</f>
        <v>0</v>
      </c>
      <c r="J123" s="241">
        <f>IF($D$86="Préliminaire - avant travaux",H36,H60)</f>
        <v>0</v>
      </c>
      <c r="K123" s="241">
        <f>IF($D$86="Préliminaire - avant travaux",H37,H61)</f>
        <v>0</v>
      </c>
      <c r="L123" s="241">
        <f>IF($D$86="Préliminaire - avant travaux",H38,H62)</f>
        <v>0</v>
      </c>
      <c r="M123" s="241">
        <f>IF($D$86="Préliminaire - avant travaux",H39,H63)</f>
        <v>0</v>
      </c>
      <c r="O123" s="241">
        <f>IF($D$86="Préliminaire - avant travaux",$H40,$H64)</f>
        <v>0</v>
      </c>
      <c r="P123" s="241">
        <f>IF($D$86="Préliminaire - avant travaux",$H41,$H65)</f>
        <v>0</v>
      </c>
      <c r="Q123" s="241">
        <f>IF($D$86="Préliminaire - avant travaux",H42,H66)</f>
        <v>0</v>
      </c>
      <c r="R123" s="241">
        <f>IF($D$86="Préliminaire - avant travaux",H43,H67)</f>
        <v>0</v>
      </c>
      <c r="S123" s="241">
        <f>IF($D$86="Préliminaire - avant travaux",H44,H68)</f>
        <v>0</v>
      </c>
      <c r="T123" s="241">
        <f>IF($D$86="Préliminaire - avant travaux",H45,H69)</f>
        <v>0</v>
      </c>
      <c r="U123" s="241">
        <f>IF($D$86="Préliminaire - avant travaux",H46,H70)</f>
        <v>0</v>
      </c>
      <c r="V123" s="241">
        <f>IF($D$86="Préliminaire - avant travaux",H47,H71)</f>
        <v>0</v>
      </c>
      <c r="W123" s="241">
        <f>IF($D$86="Préliminaire - avant travaux",H48,H72)</f>
        <v>0</v>
      </c>
      <c r="X123" s="241">
        <f>IF($D$86="Préliminaire - avant travaux",H49,H73)</f>
        <v>0</v>
      </c>
      <c r="Y123" s="242"/>
    </row>
    <row r="124" spans="2:25" s="70" customFormat="1" ht="33.6" hidden="1" customHeight="1">
      <c r="C124" s="240" t="s">
        <v>139</v>
      </c>
      <c r="D124" s="229" t="str">
        <f>IF(AND(D123&gt;=1,D123&lt;20),"Oui","NON")</f>
        <v>NON</v>
      </c>
      <c r="E124" s="229" t="str">
        <f>IF(AND(E123&gt;=1,E123&lt;20),"Oui","NON")</f>
        <v>NON</v>
      </c>
      <c r="F124" s="229" t="str">
        <f t="shared" ref="F124:I124" si="10">IF(AND(F123&gt;=1,F123&lt;20),"Oui","NON")</f>
        <v>NON</v>
      </c>
      <c r="G124" s="229" t="str">
        <f>IF(AND(G123&gt;=1,G123&lt;20),"Oui","NON")</f>
        <v>NON</v>
      </c>
      <c r="H124" s="229" t="str">
        <f t="shared" si="10"/>
        <v>NON</v>
      </c>
      <c r="I124" s="229" t="str">
        <f t="shared" si="10"/>
        <v>NON</v>
      </c>
      <c r="J124" s="229" t="str">
        <f>IF(AND(J123&gt;=1,J123&lt;20),"Oui","NON")</f>
        <v>NON</v>
      </c>
      <c r="K124" s="229" t="str">
        <f>IF(AND(K123&gt;=1,K123&lt;20),"Oui","NON")</f>
        <v>NON</v>
      </c>
      <c r="L124" s="229" t="str">
        <f t="shared" ref="L124:M124" si="11">IF(AND(L123&gt;=1,L123&lt;20),"Oui","NON")</f>
        <v>NON</v>
      </c>
      <c r="M124" s="229" t="str">
        <f t="shared" si="11"/>
        <v>NON</v>
      </c>
      <c r="O124" s="229" t="str">
        <f>IF(AND(O123&gt;=1,O123&lt;20),"Oui","NON")</f>
        <v>NON</v>
      </c>
      <c r="P124" s="229" t="str">
        <f>IF(AND(P123&gt;=1,P123&lt;20),"Oui","NON")</f>
        <v>NON</v>
      </c>
      <c r="Q124" s="229" t="str">
        <f t="shared" ref="Q124" si="12">IF(AND(Q123&gt;=1,Q123&lt;20),"Oui","NON")</f>
        <v>NON</v>
      </c>
      <c r="R124" s="229" t="str">
        <f>IF(AND(R123&gt;=1,R123&lt;20),"Oui","NON")</f>
        <v>NON</v>
      </c>
      <c r="S124" s="229" t="str">
        <f t="shared" ref="S124:T124" si="13">IF(AND(S123&gt;=1,S123&lt;20),"Oui","NON")</f>
        <v>NON</v>
      </c>
      <c r="T124" s="229" t="str">
        <f t="shared" si="13"/>
        <v>NON</v>
      </c>
      <c r="U124" s="229" t="str">
        <f>IF(AND(U123&gt;=1,U123&lt;20),"Oui","NON")</f>
        <v>NON</v>
      </c>
      <c r="V124" s="229" t="str">
        <f>IF(AND(V123&gt;=1,V123&lt;20),"Oui","NON")</f>
        <v>NON</v>
      </c>
      <c r="W124" s="229" t="str">
        <f t="shared" ref="W124:X124" si="14">IF(AND(W123&gt;=1,W123&lt;20),"Oui","NON")</f>
        <v>NON</v>
      </c>
      <c r="X124" s="229" t="str">
        <f t="shared" si="14"/>
        <v>NON</v>
      </c>
      <c r="Y124" s="242"/>
    </row>
    <row r="125" spans="2:25" s="70" customFormat="1" ht="33.6" hidden="1" customHeight="1">
      <c r="C125" s="240" t="s">
        <v>140</v>
      </c>
      <c r="D125" s="229" t="str">
        <f>IF(AND(D123&gt;=1,D123&lt;20),"Oui","NON")</f>
        <v>NON</v>
      </c>
      <c r="E125" s="229" t="str">
        <f t="shared" ref="E125:M125" si="15">IF(AND(E123&gt;=1,E123&lt;20),"Oui","NON")</f>
        <v>NON</v>
      </c>
      <c r="F125" s="229" t="str">
        <f t="shared" si="15"/>
        <v>NON</v>
      </c>
      <c r="G125" s="229" t="str">
        <f t="shared" si="15"/>
        <v>NON</v>
      </c>
      <c r="H125" s="229" t="str">
        <f t="shared" si="15"/>
        <v>NON</v>
      </c>
      <c r="I125" s="229" t="str">
        <f t="shared" si="15"/>
        <v>NON</v>
      </c>
      <c r="J125" s="229" t="str">
        <f t="shared" si="15"/>
        <v>NON</v>
      </c>
      <c r="K125" s="229" t="str">
        <f t="shared" si="15"/>
        <v>NON</v>
      </c>
      <c r="L125" s="229" t="str">
        <f t="shared" si="15"/>
        <v>NON</v>
      </c>
      <c r="M125" s="229" t="str">
        <f t="shared" si="15"/>
        <v>NON</v>
      </c>
      <c r="N125" s="229"/>
      <c r="O125" s="229" t="str">
        <f>IF(AND(O123&gt;=1,O123&lt;20),"Oui","NON")</f>
        <v>NON</v>
      </c>
      <c r="P125" s="229" t="str">
        <f t="shared" ref="P125:X125" si="16">IF(AND(P123&gt;=1,P123&lt;20),"Oui","NON")</f>
        <v>NON</v>
      </c>
      <c r="Q125" s="229" t="str">
        <f t="shared" si="16"/>
        <v>NON</v>
      </c>
      <c r="R125" s="229" t="str">
        <f t="shared" si="16"/>
        <v>NON</v>
      </c>
      <c r="S125" s="229" t="str">
        <f t="shared" si="16"/>
        <v>NON</v>
      </c>
      <c r="T125" s="229" t="str">
        <f t="shared" si="16"/>
        <v>NON</v>
      </c>
      <c r="U125" s="229" t="str">
        <f t="shared" si="16"/>
        <v>NON</v>
      </c>
      <c r="V125" s="229" t="str">
        <f t="shared" si="16"/>
        <v>NON</v>
      </c>
      <c r="W125" s="229" t="str">
        <f t="shared" si="16"/>
        <v>NON</v>
      </c>
      <c r="X125" s="229" t="str">
        <f t="shared" si="16"/>
        <v>NON</v>
      </c>
      <c r="Y125" s="242"/>
    </row>
    <row r="126" spans="2:25" s="70" customFormat="1" ht="33.6" hidden="1" customHeight="1">
      <c r="C126" s="240" t="s">
        <v>141</v>
      </c>
      <c r="D126" s="230">
        <f t="shared" ref="D126:M126" si="17">IF(AND(D91="OUI"),IF(AND(D123&gt;=1,D123&lt;3),$D$119,$E$119),0)</f>
        <v>0</v>
      </c>
      <c r="E126" s="230">
        <f t="shared" si="17"/>
        <v>0</v>
      </c>
      <c r="F126" s="230">
        <f t="shared" si="17"/>
        <v>0</v>
      </c>
      <c r="G126" s="230">
        <f t="shared" si="17"/>
        <v>0</v>
      </c>
      <c r="H126" s="230">
        <f t="shared" si="17"/>
        <v>0</v>
      </c>
      <c r="I126" s="230">
        <f t="shared" si="17"/>
        <v>0</v>
      </c>
      <c r="J126" s="230">
        <f t="shared" si="17"/>
        <v>0</v>
      </c>
      <c r="K126" s="230">
        <f t="shared" si="17"/>
        <v>0</v>
      </c>
      <c r="L126" s="230">
        <f t="shared" si="17"/>
        <v>0</v>
      </c>
      <c r="M126" s="230">
        <f t="shared" si="17"/>
        <v>0</v>
      </c>
      <c r="O126" s="230">
        <f t="shared" ref="O126:X126" si="18">IF(AND(D100="OUI"),IF(AND(O123&gt;=1,O123&lt;3),$D$119,$E$119),0)</f>
        <v>0</v>
      </c>
      <c r="P126" s="230">
        <f t="shared" si="18"/>
        <v>0</v>
      </c>
      <c r="Q126" s="230">
        <f t="shared" si="18"/>
        <v>0</v>
      </c>
      <c r="R126" s="230">
        <f t="shared" si="18"/>
        <v>0</v>
      </c>
      <c r="S126" s="230">
        <f t="shared" si="18"/>
        <v>0</v>
      </c>
      <c r="T126" s="230">
        <f t="shared" si="18"/>
        <v>0</v>
      </c>
      <c r="U126" s="230">
        <f t="shared" si="18"/>
        <v>0</v>
      </c>
      <c r="V126" s="230">
        <f t="shared" si="18"/>
        <v>0</v>
      </c>
      <c r="W126" s="230">
        <f t="shared" si="18"/>
        <v>0</v>
      </c>
      <c r="X126" s="230">
        <f t="shared" si="18"/>
        <v>0</v>
      </c>
      <c r="Y126" s="242"/>
    </row>
    <row r="127" spans="2:25" s="70" customFormat="1" ht="33.6" hidden="1" customHeight="1">
      <c r="C127" s="240" t="s">
        <v>142</v>
      </c>
      <c r="D127" s="230">
        <f t="shared" ref="D127:M127" si="19">IF(D91="OUI",1,0)</f>
        <v>0</v>
      </c>
      <c r="E127" s="230">
        <f t="shared" si="19"/>
        <v>0</v>
      </c>
      <c r="F127" s="230">
        <f t="shared" si="19"/>
        <v>0</v>
      </c>
      <c r="G127" s="230">
        <f t="shared" si="19"/>
        <v>0</v>
      </c>
      <c r="H127" s="230">
        <f t="shared" si="19"/>
        <v>0</v>
      </c>
      <c r="I127" s="230">
        <f t="shared" si="19"/>
        <v>0</v>
      </c>
      <c r="J127" s="230">
        <f t="shared" si="19"/>
        <v>0</v>
      </c>
      <c r="K127" s="230">
        <f t="shared" si="19"/>
        <v>0</v>
      </c>
      <c r="L127" s="230">
        <f t="shared" si="19"/>
        <v>0</v>
      </c>
      <c r="M127" s="230">
        <f t="shared" si="19"/>
        <v>0</v>
      </c>
      <c r="O127" s="230">
        <f t="shared" ref="O127:X127" si="20">IF(D$100="OUI",1,0)</f>
        <v>0</v>
      </c>
      <c r="P127" s="230">
        <f t="shared" si="20"/>
        <v>0</v>
      </c>
      <c r="Q127" s="230">
        <f t="shared" si="20"/>
        <v>0</v>
      </c>
      <c r="R127" s="230">
        <f t="shared" si="20"/>
        <v>0</v>
      </c>
      <c r="S127" s="230">
        <f t="shared" si="20"/>
        <v>0</v>
      </c>
      <c r="T127" s="230">
        <f t="shared" si="20"/>
        <v>0</v>
      </c>
      <c r="U127" s="230">
        <f t="shared" si="20"/>
        <v>0</v>
      </c>
      <c r="V127" s="230">
        <f t="shared" si="20"/>
        <v>0</v>
      </c>
      <c r="W127" s="230">
        <f t="shared" si="20"/>
        <v>0</v>
      </c>
      <c r="X127" s="230">
        <f t="shared" si="20"/>
        <v>0</v>
      </c>
      <c r="Y127" s="242"/>
    </row>
    <row r="128" spans="2:25" s="70" customFormat="1" ht="33.6" hidden="1" customHeight="1">
      <c r="C128" s="240" t="s">
        <v>143</v>
      </c>
      <c r="D128" s="230">
        <f t="shared" ref="D128:K128" si="21">IF($D$84="Industriel/Commercial",D126,D127)</f>
        <v>0</v>
      </c>
      <c r="E128" s="230">
        <f t="shared" si="21"/>
        <v>0</v>
      </c>
      <c r="F128" s="230">
        <f t="shared" si="21"/>
        <v>0</v>
      </c>
      <c r="G128" s="230">
        <f t="shared" si="21"/>
        <v>0</v>
      </c>
      <c r="H128" s="230">
        <f t="shared" si="21"/>
        <v>0</v>
      </c>
      <c r="I128" s="230">
        <f t="shared" si="21"/>
        <v>0</v>
      </c>
      <c r="J128" s="230">
        <f t="shared" si="21"/>
        <v>0</v>
      </c>
      <c r="K128" s="230">
        <f t="shared" si="21"/>
        <v>0</v>
      </c>
      <c r="L128" s="230">
        <f t="shared" ref="L128:M128" si="22">IF($D$84="Industriel/Commercial",L126,L127)</f>
        <v>0</v>
      </c>
      <c r="M128" s="230">
        <f t="shared" si="22"/>
        <v>0</v>
      </c>
      <c r="O128" s="230">
        <f>IF($D$84="Industriel/Commercial",O126,O127)</f>
        <v>0</v>
      </c>
      <c r="P128" s="230">
        <f t="shared" ref="P128:X128" si="23">IF($D$84="Industriel/Commercial",P126,P127)</f>
        <v>0</v>
      </c>
      <c r="Q128" s="230">
        <f t="shared" si="23"/>
        <v>0</v>
      </c>
      <c r="R128" s="230">
        <f t="shared" si="23"/>
        <v>0</v>
      </c>
      <c r="S128" s="230">
        <f t="shared" si="23"/>
        <v>0</v>
      </c>
      <c r="T128" s="230">
        <f t="shared" si="23"/>
        <v>0</v>
      </c>
      <c r="U128" s="230">
        <f t="shared" si="23"/>
        <v>0</v>
      </c>
      <c r="V128" s="230">
        <f t="shared" si="23"/>
        <v>0</v>
      </c>
      <c r="W128" s="230">
        <f t="shared" si="23"/>
        <v>0</v>
      </c>
      <c r="X128" s="230">
        <f t="shared" si="23"/>
        <v>0</v>
      </c>
      <c r="Y128" s="242"/>
    </row>
    <row r="129" spans="2:25" s="70" customFormat="1" ht="33.6" hidden="1" customHeight="1">
      <c r="C129" s="243" t="s">
        <v>144</v>
      </c>
      <c r="D129" s="244">
        <f>IF($D$86="Préliminaire - avant travaux",$E30,$E54)</f>
        <v>0</v>
      </c>
      <c r="E129" s="244">
        <f>IF($D$86="Préliminaire - avant travaux",$E31,$E55)</f>
        <v>0</v>
      </c>
      <c r="F129" s="244">
        <f>IF($D$86="Préliminaire - avant travaux",$E32,$E56)</f>
        <v>0</v>
      </c>
      <c r="G129" s="244">
        <f>IF($D$86="Préliminaire - avant travaux",$E33,$E57)</f>
        <v>0</v>
      </c>
      <c r="H129" s="244">
        <f>IF($D$86="Préliminaire - avant travaux",$E34,$E58)</f>
        <v>0</v>
      </c>
      <c r="I129" s="244">
        <f>IF($D$86="Préliminaire - avant travaux",$E35,$E59)</f>
        <v>0</v>
      </c>
      <c r="J129" s="244">
        <f>IF($D$86="Préliminaire - avant travaux",$E36,$E60)</f>
        <v>0</v>
      </c>
      <c r="K129" s="244">
        <f>IF($D$86="Préliminaire - avant travaux",$E37,$E61)</f>
        <v>0</v>
      </c>
      <c r="L129" s="244">
        <f>IF($D$86="Préliminaire - avant travaux",$E38,$E62)</f>
        <v>0</v>
      </c>
      <c r="M129" s="244">
        <f>IF($D$86="Préliminaire - avant travaux",$E39,$E63)</f>
        <v>0</v>
      </c>
      <c r="O129" s="244">
        <f>IF($D$86="Préliminaire - avant travaux",$E$40,$E$64)</f>
        <v>0</v>
      </c>
      <c r="P129" s="244">
        <f>IF($D$86="Préliminaire - avant travaux",$E$41,$E$65)</f>
        <v>0</v>
      </c>
      <c r="Q129" s="244">
        <f>IF($D$86="Préliminaire - avant travaux",$E$42,$E$66)</f>
        <v>0</v>
      </c>
      <c r="R129" s="244">
        <f>IF($D$86="Préliminaire - avant travaux",$E$43,$E$67)</f>
        <v>0</v>
      </c>
      <c r="S129" s="244">
        <f>IF($D$86="Préliminaire - avant travaux",$E$44,$E$68)</f>
        <v>0</v>
      </c>
      <c r="T129" s="244">
        <f>IF($D$86="Préliminaire - avant travaux",$E$45,$E$69)</f>
        <v>0</v>
      </c>
      <c r="U129" s="244">
        <f>IF($D$86="Préliminaire - avant travaux",$E$46,$E$70)</f>
        <v>0</v>
      </c>
      <c r="V129" s="244">
        <f>IF($D$86="Préliminaire - avant travaux",$E$47,$E$71)</f>
        <v>0</v>
      </c>
      <c r="W129" s="244">
        <f>IF($D$86="Préliminaire - avant travaux",$E$48,$E$72)</f>
        <v>0</v>
      </c>
      <c r="X129" s="244">
        <f>IF($D$86="Préliminaire - avant travaux",$E$49,$E$73)</f>
        <v>0</v>
      </c>
      <c r="Y129" s="242"/>
    </row>
    <row r="130" spans="2:25" s="70" customFormat="1" ht="33.6" hidden="1" customHeight="1">
      <c r="C130" s="243" t="s">
        <v>145</v>
      </c>
      <c r="D130" s="231">
        <f>IF($D$86="Préliminaire - avant travaux",$F30,$F54)</f>
        <v>0</v>
      </c>
      <c r="E130" s="231">
        <f>IF($D$86="Préliminaire - avant travaux",$F31,$F55)</f>
        <v>0</v>
      </c>
      <c r="F130" s="231">
        <f>IF($D$86="Préliminaire - avant travaux",$F32,$F56)</f>
        <v>0</v>
      </c>
      <c r="G130" s="231">
        <f>IF($D$86="Préliminaire - avant travaux",$F33,$F57)</f>
        <v>0</v>
      </c>
      <c r="H130" s="231">
        <f>IF($D$86="Préliminaire - avant travaux",$F34,$F58)</f>
        <v>0</v>
      </c>
      <c r="I130" s="231">
        <f>IF($D$86="Préliminaire - avant travaux",$F35,$F59)</f>
        <v>0</v>
      </c>
      <c r="J130" s="231">
        <f>IF($D$86="Préliminaire - avant travaux",$F36,$F60)</f>
        <v>0</v>
      </c>
      <c r="K130" s="231">
        <f>IF($D$86="Préliminaire - avant travaux",$F37,$F61)</f>
        <v>0</v>
      </c>
      <c r="L130" s="231">
        <f>IF($D$86="Préliminaire - avant travaux",$F37,$F61)</f>
        <v>0</v>
      </c>
      <c r="M130" s="231">
        <f>IF($D$86="Préliminaire - avant travaux",$F37,$F61)</f>
        <v>0</v>
      </c>
      <c r="O130" s="244">
        <f>IF($D$86="Préliminaire - avant travaux",$F$40,$F$64)</f>
        <v>0</v>
      </c>
      <c r="P130" s="244">
        <f>IF($D$86="Préliminaire - avant travaux",$F$41,$F$65)</f>
        <v>0</v>
      </c>
      <c r="Q130" s="244">
        <f>IF($D$86="Préliminaire - avant travaux",$F$42,$F$66)</f>
        <v>0</v>
      </c>
      <c r="R130" s="244">
        <f>IF($D$86="Préliminaire - avant travaux",$F$43,$F$67)</f>
        <v>0</v>
      </c>
      <c r="S130" s="244">
        <f>IF($D$86="Préliminaire - avant travaux",$F$44,$F$68)</f>
        <v>0</v>
      </c>
      <c r="T130" s="244">
        <f>IF($D$86="Préliminaire - avant travaux",$F$45,$F$69)</f>
        <v>0</v>
      </c>
      <c r="U130" s="244">
        <f>IF($D$86="Préliminaire - avant travaux",$F$46,$F$70)</f>
        <v>0</v>
      </c>
      <c r="V130" s="244">
        <f>IF($D$86="Préliminaire - avant travaux",$F$47,$F$71)</f>
        <v>0</v>
      </c>
      <c r="W130" s="244">
        <f>IF($D$86="Préliminaire - avant travaux",$F$48,$F$72)</f>
        <v>0</v>
      </c>
      <c r="X130" s="244">
        <f>IF($D$86="Préliminaire - avant travaux",$F$49,$F$73)</f>
        <v>0</v>
      </c>
      <c r="Y130" s="231">
        <f>SUM(D130:X130)</f>
        <v>0</v>
      </c>
    </row>
    <row r="131" spans="2:25" s="70" customFormat="1" ht="33.6" hidden="1" customHeight="1">
      <c r="C131" s="243" t="s">
        <v>146</v>
      </c>
      <c r="D131" s="231">
        <f>IF($D$86="Préliminaire - avant travaux",$G30,$G54)</f>
        <v>0</v>
      </c>
      <c r="E131" s="231">
        <f>IF($D$86="Préliminaire - avant travaux",$G31,$G55)</f>
        <v>0</v>
      </c>
      <c r="F131" s="231">
        <f>IF($D$86="Préliminaire - avant travaux",$G32,$G56)</f>
        <v>0</v>
      </c>
      <c r="G131" s="231">
        <f>IF($D$86="Préliminaire - avant travaux",$G33,$G57)</f>
        <v>0</v>
      </c>
      <c r="H131" s="231">
        <f>IF($D$86="Préliminaire - avant travaux",$G34,$G58)</f>
        <v>0</v>
      </c>
      <c r="I131" s="231">
        <f>IF($D$86="Préliminaire - avant travaux",$G35,$G59)</f>
        <v>0</v>
      </c>
      <c r="J131" s="231">
        <f>IF($D$86="Préliminaire - avant travaux",$G36,$G60)</f>
        <v>0</v>
      </c>
      <c r="K131" s="231">
        <f>IF($D$86="Préliminaire - avant travaux",$G37,$G61)</f>
        <v>0</v>
      </c>
      <c r="L131" s="231">
        <f>IF($D$86="Préliminaire - avant travaux",$G38,$G62)</f>
        <v>0</v>
      </c>
      <c r="M131" s="231">
        <f>IF($D$86="Préliminaire - avant travaux",$G39,$G63)</f>
        <v>0</v>
      </c>
      <c r="O131" s="231">
        <f>IF($D$86="Préliminaire - avant travaux",$G$40,$G$64)</f>
        <v>0</v>
      </c>
      <c r="P131" s="231">
        <f>IF($D$86="Préliminaire - avant travaux",$G$41,$G$65)</f>
        <v>0</v>
      </c>
      <c r="Q131" s="231">
        <f>IF($D$86="Préliminaire - avant travaux",$G$42,$G$66)</f>
        <v>0</v>
      </c>
      <c r="R131" s="231">
        <f>IF($D$86="Préliminaire - avant travaux",$G$43,$G$67)</f>
        <v>0</v>
      </c>
      <c r="S131" s="231">
        <f>IF($D$86="Préliminaire - avant travaux",$G$44,$G$68)</f>
        <v>0</v>
      </c>
      <c r="T131" s="231">
        <f>IF($D$86="Préliminaire - avant travaux",$G$45,$G$69)</f>
        <v>0</v>
      </c>
      <c r="U131" s="231">
        <f>IF($D$86="Préliminaire - avant travaux",$G$46,$G$70)</f>
        <v>0</v>
      </c>
      <c r="V131" s="231">
        <f>IF($D$86="Préliminaire - avant travaux",$G$47,$G$71)</f>
        <v>0</v>
      </c>
      <c r="W131" s="231">
        <f>IF($D$86="Préliminaire - avant travaux",$G$48,$G$72)</f>
        <v>0</v>
      </c>
      <c r="X131" s="231">
        <f>IF($D$86="Préliminaire - avant travaux",$G$49,$G$73)</f>
        <v>0</v>
      </c>
      <c r="Y131" s="231">
        <f>SUM(D131:X131)</f>
        <v>0</v>
      </c>
    </row>
    <row r="132" spans="2:25" s="70" customFormat="1" ht="33.6" hidden="1" customHeight="1">
      <c r="C132" s="240" t="s">
        <v>147</v>
      </c>
      <c r="D132" s="245">
        <f>IFERROR((D131-D93)/D130,1.001)</f>
        <v>1.0009999999999999</v>
      </c>
      <c r="E132" s="245">
        <f t="shared" ref="E132:M132" si="24">IFERROR((E131-E93)/E130,1.001)</f>
        <v>1.0009999999999999</v>
      </c>
      <c r="F132" s="245">
        <f t="shared" si="24"/>
        <v>1.0009999999999999</v>
      </c>
      <c r="G132" s="245">
        <f t="shared" si="24"/>
        <v>1.0009999999999999</v>
      </c>
      <c r="H132" s="245">
        <f t="shared" si="24"/>
        <v>1.0009999999999999</v>
      </c>
      <c r="I132" s="245">
        <f t="shared" si="24"/>
        <v>1.0009999999999999</v>
      </c>
      <c r="J132" s="245">
        <f t="shared" si="24"/>
        <v>1.0009999999999999</v>
      </c>
      <c r="K132" s="245">
        <f t="shared" si="24"/>
        <v>1.0009999999999999</v>
      </c>
      <c r="L132" s="245">
        <f t="shared" si="24"/>
        <v>1.0009999999999999</v>
      </c>
      <c r="M132" s="245">
        <f t="shared" si="24"/>
        <v>1.0009999999999999</v>
      </c>
      <c r="O132" s="245">
        <f t="shared" ref="O132:X132" si="25">IFERROR((O131-D102)/O130,1.001)</f>
        <v>1.0009999999999999</v>
      </c>
      <c r="P132" s="245">
        <f t="shared" si="25"/>
        <v>1.0009999999999999</v>
      </c>
      <c r="Q132" s="245">
        <f t="shared" si="25"/>
        <v>1.0009999999999999</v>
      </c>
      <c r="R132" s="245">
        <f t="shared" si="25"/>
        <v>1.0009999999999999</v>
      </c>
      <c r="S132" s="245">
        <f t="shared" si="25"/>
        <v>1.0009999999999999</v>
      </c>
      <c r="T132" s="245">
        <f t="shared" si="25"/>
        <v>1.0009999999999999</v>
      </c>
      <c r="U132" s="245">
        <f t="shared" si="25"/>
        <v>1.0009999999999999</v>
      </c>
      <c r="V132" s="245">
        <f t="shared" si="25"/>
        <v>1.0009999999999999</v>
      </c>
      <c r="W132" s="245">
        <f t="shared" si="25"/>
        <v>1.0009999999999999</v>
      </c>
      <c r="X132" s="245">
        <f t="shared" si="25"/>
        <v>1.0009999999999999</v>
      </c>
      <c r="Y132" s="246"/>
    </row>
    <row r="133" spans="2:25" s="70" customFormat="1" ht="33.6" hidden="1" customHeight="1">
      <c r="C133" s="240" t="s">
        <v>148</v>
      </c>
      <c r="D133" s="229" t="str">
        <f>IF(D132&gt;1,"OUI","NON")</f>
        <v>OUI</v>
      </c>
      <c r="E133" s="229" t="str">
        <f t="shared" ref="E133:K133" si="26">IF(E132&gt;1,"OUI","NON")</f>
        <v>OUI</v>
      </c>
      <c r="F133" s="229" t="str">
        <f t="shared" si="26"/>
        <v>OUI</v>
      </c>
      <c r="G133" s="229" t="str">
        <f t="shared" si="26"/>
        <v>OUI</v>
      </c>
      <c r="H133" s="229" t="str">
        <f t="shared" si="26"/>
        <v>OUI</v>
      </c>
      <c r="I133" s="229" t="str">
        <f t="shared" si="26"/>
        <v>OUI</v>
      </c>
      <c r="J133" s="229" t="str">
        <f t="shared" si="26"/>
        <v>OUI</v>
      </c>
      <c r="K133" s="229" t="str">
        <f t="shared" si="26"/>
        <v>OUI</v>
      </c>
      <c r="L133" s="229" t="str">
        <f t="shared" ref="L133:M133" si="27">IF(L132&gt;1,"OUI","NON")</f>
        <v>OUI</v>
      </c>
      <c r="M133" s="229" t="str">
        <f t="shared" si="27"/>
        <v>OUI</v>
      </c>
      <c r="O133" s="229" t="str">
        <f>IF(O132&gt;1,"OUI","NON")</f>
        <v>OUI</v>
      </c>
      <c r="P133" s="229" t="str">
        <f t="shared" ref="P133:X133" si="28">IF(P132&gt;1,"OUI","NON")</f>
        <v>OUI</v>
      </c>
      <c r="Q133" s="229" t="str">
        <f t="shared" si="28"/>
        <v>OUI</v>
      </c>
      <c r="R133" s="229" t="str">
        <f t="shared" si="28"/>
        <v>OUI</v>
      </c>
      <c r="S133" s="229" t="str">
        <f t="shared" si="28"/>
        <v>OUI</v>
      </c>
      <c r="T133" s="229" t="str">
        <f t="shared" si="28"/>
        <v>OUI</v>
      </c>
      <c r="U133" s="229" t="str">
        <f t="shared" si="28"/>
        <v>OUI</v>
      </c>
      <c r="V133" s="229" t="str">
        <f t="shared" si="28"/>
        <v>OUI</v>
      </c>
      <c r="W133" s="229" t="str">
        <f t="shared" si="28"/>
        <v>OUI</v>
      </c>
      <c r="X133" s="229" t="str">
        <f t="shared" si="28"/>
        <v>OUI</v>
      </c>
      <c r="Y133" s="242"/>
    </row>
    <row r="134" spans="2:25" s="70" customFormat="1" ht="33.6" hidden="1" customHeight="1">
      <c r="C134" s="240" t="s">
        <v>149</v>
      </c>
      <c r="D134" s="245">
        <f>IFERROR((D131-D94)/D130,0)</f>
        <v>0</v>
      </c>
      <c r="E134" s="245">
        <f t="shared" ref="E134:M134" si="29">IFERROR((E131-E94)/E130,0)</f>
        <v>0</v>
      </c>
      <c r="F134" s="245">
        <f t="shared" si="29"/>
        <v>0</v>
      </c>
      <c r="G134" s="245">
        <f t="shared" si="29"/>
        <v>0</v>
      </c>
      <c r="H134" s="245">
        <f t="shared" si="29"/>
        <v>0</v>
      </c>
      <c r="I134" s="245">
        <f t="shared" si="29"/>
        <v>0</v>
      </c>
      <c r="J134" s="245">
        <f t="shared" si="29"/>
        <v>0</v>
      </c>
      <c r="K134" s="245">
        <f t="shared" si="29"/>
        <v>0</v>
      </c>
      <c r="L134" s="245">
        <f t="shared" si="29"/>
        <v>0</v>
      </c>
      <c r="M134" s="245">
        <f t="shared" si="29"/>
        <v>0</v>
      </c>
      <c r="O134" s="245">
        <f>IFERROR((O131-D103)/O130,0)</f>
        <v>0</v>
      </c>
      <c r="P134" s="245">
        <f t="shared" ref="P134:X134" si="30">IFERROR((P131-E103)/P130,0)</f>
        <v>0</v>
      </c>
      <c r="Q134" s="245">
        <f t="shared" si="30"/>
        <v>0</v>
      </c>
      <c r="R134" s="245">
        <f t="shared" si="30"/>
        <v>0</v>
      </c>
      <c r="S134" s="245">
        <f t="shared" si="30"/>
        <v>0</v>
      </c>
      <c r="T134" s="245">
        <f t="shared" si="30"/>
        <v>0</v>
      </c>
      <c r="U134" s="245">
        <f t="shared" si="30"/>
        <v>0</v>
      </c>
      <c r="V134" s="245">
        <f t="shared" si="30"/>
        <v>0</v>
      </c>
      <c r="W134" s="245">
        <f t="shared" si="30"/>
        <v>0</v>
      </c>
      <c r="X134" s="245">
        <f t="shared" si="30"/>
        <v>0</v>
      </c>
      <c r="Y134" s="246"/>
    </row>
    <row r="135" spans="2:25" s="70" customFormat="1" ht="33.6" hidden="1" customHeight="1">
      <c r="C135" s="240" t="s">
        <v>150</v>
      </c>
      <c r="D135" s="247"/>
      <c r="E135" s="247"/>
      <c r="F135" s="247"/>
      <c r="G135" s="247"/>
      <c r="H135" s="247"/>
      <c r="I135" s="247"/>
      <c r="J135" s="247"/>
      <c r="K135" s="247"/>
      <c r="L135" s="247"/>
      <c r="M135" s="247"/>
      <c r="O135" s="247"/>
      <c r="P135" s="247"/>
      <c r="Q135" s="247"/>
      <c r="R135" s="247"/>
      <c r="S135" s="247"/>
      <c r="T135" s="247"/>
      <c r="U135" s="247"/>
      <c r="V135" s="247"/>
      <c r="W135" s="247"/>
      <c r="X135" s="247"/>
      <c r="Y135" s="248">
        <f>IFERROR(D108/D109,0)</f>
        <v>0</v>
      </c>
    </row>
    <row r="136" spans="2:25" s="70" customFormat="1" ht="33.6" hidden="1" customHeight="1">
      <c r="C136" s="240" t="s">
        <v>151</v>
      </c>
      <c r="D136" s="249"/>
      <c r="E136" s="249"/>
      <c r="F136" s="249"/>
      <c r="G136" s="249"/>
      <c r="H136" s="249"/>
      <c r="I136" s="249"/>
      <c r="J136" s="249"/>
      <c r="K136" s="249"/>
      <c r="L136" s="249"/>
      <c r="M136" s="249"/>
      <c r="O136" s="249"/>
      <c r="P136" s="249"/>
      <c r="Q136" s="249"/>
      <c r="R136" s="249"/>
      <c r="S136" s="249"/>
      <c r="T136" s="249"/>
      <c r="U136" s="249"/>
      <c r="V136" s="249"/>
      <c r="W136" s="249"/>
      <c r="X136" s="249"/>
      <c r="Y136" s="250" t="str">
        <f>IF(Y135&gt;50%,"NON","OUI")</f>
        <v>OUI</v>
      </c>
    </row>
    <row r="137" spans="2:25" s="70" customFormat="1" ht="33.6" hidden="1" customHeight="1">
      <c r="C137" s="240" t="s">
        <v>152</v>
      </c>
      <c r="D137" s="251"/>
      <c r="E137" s="251"/>
      <c r="F137" s="251"/>
      <c r="G137" s="251"/>
      <c r="H137" s="251"/>
      <c r="I137" s="251"/>
      <c r="J137" s="251"/>
      <c r="K137" s="251"/>
      <c r="L137" s="251"/>
      <c r="M137" s="251"/>
      <c r="O137" s="251"/>
      <c r="P137" s="251"/>
      <c r="Q137" s="251"/>
      <c r="R137" s="251"/>
      <c r="S137" s="251"/>
      <c r="T137" s="251"/>
      <c r="U137" s="251"/>
      <c r="V137" s="251"/>
      <c r="W137" s="251"/>
      <c r="X137" s="251"/>
      <c r="Y137" s="252">
        <f>IFERROR(D110/D109,0)</f>
        <v>0</v>
      </c>
    </row>
    <row r="138" spans="2:25" s="70" customFormat="1" ht="33.6" hidden="1" customHeight="1">
      <c r="C138" s="240" t="s">
        <v>325</v>
      </c>
      <c r="D138" s="253"/>
      <c r="E138" s="253"/>
      <c r="F138" s="253"/>
      <c r="G138" s="253"/>
      <c r="H138" s="253"/>
      <c r="I138" s="253"/>
      <c r="J138" s="253"/>
      <c r="K138" s="253"/>
      <c r="L138" s="253"/>
      <c r="M138" s="253"/>
      <c r="O138" s="253"/>
      <c r="P138" s="253"/>
      <c r="Q138" s="253"/>
      <c r="R138" s="253"/>
      <c r="S138" s="253"/>
      <c r="T138" s="253"/>
      <c r="U138" s="253"/>
      <c r="V138" s="253"/>
      <c r="W138" s="253"/>
      <c r="X138" s="253"/>
      <c r="Y138" s="231">
        <f>D110+D111</f>
        <v>0</v>
      </c>
    </row>
    <row r="139" spans="2:25" s="70" customFormat="1" ht="33.6" hidden="1" customHeight="1">
      <c r="C139" s="240" t="s">
        <v>326</v>
      </c>
      <c r="D139" s="247"/>
      <c r="E139" s="247"/>
      <c r="F139" s="247"/>
      <c r="G139" s="247"/>
      <c r="H139" s="247"/>
      <c r="I139" s="247"/>
      <c r="J139" s="247"/>
      <c r="K139" s="247"/>
      <c r="L139" s="247"/>
      <c r="M139" s="247"/>
      <c r="O139" s="247"/>
      <c r="P139" s="247"/>
      <c r="Q139" s="247"/>
      <c r="R139" s="247"/>
      <c r="S139" s="247"/>
      <c r="T139" s="247"/>
      <c r="U139" s="247"/>
      <c r="V139" s="247"/>
      <c r="W139" s="247"/>
      <c r="X139" s="247"/>
      <c r="Y139" s="248">
        <f>IFERROR((Y$138)/D109,0)</f>
        <v>0</v>
      </c>
    </row>
    <row r="140" spans="2:25" s="70" customFormat="1" ht="33.6" hidden="1" customHeight="1">
      <c r="C140" s="240" t="s">
        <v>153</v>
      </c>
      <c r="D140" s="249"/>
      <c r="E140" s="249"/>
      <c r="F140" s="249"/>
      <c r="G140" s="249"/>
      <c r="H140" s="249"/>
      <c r="I140" s="249"/>
      <c r="J140" s="249"/>
      <c r="K140" s="249"/>
      <c r="L140" s="249"/>
      <c r="M140" s="249"/>
      <c r="O140" s="249"/>
      <c r="P140" s="249"/>
      <c r="Q140" s="249"/>
      <c r="R140" s="249"/>
      <c r="S140" s="249"/>
      <c r="T140" s="249"/>
      <c r="U140" s="249"/>
      <c r="V140" s="249"/>
      <c r="W140" s="249"/>
      <c r="X140" s="249"/>
      <c r="Y140" s="250" t="str">
        <f>IF(Y139&gt;75%,"NON","OUI")</f>
        <v>OUI</v>
      </c>
    </row>
    <row r="141" spans="2:25" s="70" customFormat="1" ht="33.6" hidden="1" customHeight="1">
      <c r="C141" s="444" t="s">
        <v>154</v>
      </c>
      <c r="D141" s="445"/>
      <c r="E141" s="445"/>
      <c r="F141" s="445"/>
      <c r="G141" s="445"/>
      <c r="H141" s="445"/>
      <c r="I141" s="445"/>
      <c r="J141" s="445"/>
      <c r="K141" s="445"/>
      <c r="L141" s="445"/>
      <c r="M141" s="445"/>
      <c r="O141" s="251"/>
      <c r="P141" s="251"/>
      <c r="Q141" s="251"/>
      <c r="R141" s="251"/>
      <c r="S141" s="251"/>
      <c r="T141" s="251"/>
      <c r="U141" s="251"/>
      <c r="V141" s="251"/>
      <c r="W141" s="251"/>
      <c r="X141" s="251"/>
      <c r="Y141" s="446">
        <f>IFERROR((D112+D111)/D109,0)</f>
        <v>0</v>
      </c>
    </row>
    <row r="142" spans="2:25" s="70" customFormat="1" ht="33.6" hidden="1" customHeight="1">
      <c r="C142" s="120"/>
      <c r="D142" s="84"/>
      <c r="E142" s="84"/>
      <c r="F142" s="225"/>
      <c r="G142" s="84"/>
      <c r="H142" s="84"/>
      <c r="I142" s="84"/>
      <c r="M142" s="84"/>
      <c r="N142" s="84"/>
      <c r="O142" s="84"/>
      <c r="P142" s="84"/>
      <c r="Q142" s="308"/>
      <c r="R142" s="308"/>
      <c r="S142" s="308"/>
      <c r="T142" s="308"/>
      <c r="U142" s="308"/>
    </row>
    <row r="143" spans="2:25" ht="14.1" customHeight="1">
      <c r="B143" s="227"/>
      <c r="C143" s="227" t="s">
        <v>155</v>
      </c>
      <c r="D143" s="227"/>
      <c r="E143" s="227"/>
      <c r="F143" s="477"/>
      <c r="G143" s="227"/>
      <c r="H143" s="227"/>
      <c r="I143" s="227"/>
      <c r="J143" s="227"/>
      <c r="K143" s="227"/>
      <c r="L143" s="227"/>
      <c r="M143" s="227"/>
      <c r="N143" s="227"/>
      <c r="O143" s="351"/>
      <c r="P143" s="351"/>
    </row>
    <row r="144" spans="2:25" ht="6.6" customHeight="1">
      <c r="B144" s="44"/>
      <c r="C144" s="44"/>
      <c r="D144" s="44"/>
      <c r="E144" s="44"/>
      <c r="F144" s="294"/>
      <c r="G144" s="44"/>
      <c r="H144" s="44"/>
      <c r="I144" s="44"/>
      <c r="J144" s="44"/>
      <c r="K144" s="44"/>
      <c r="L144" s="44"/>
      <c r="M144" s="44"/>
      <c r="N144" s="44"/>
      <c r="O144" s="70"/>
      <c r="P144" s="70"/>
    </row>
    <row r="145" spans="2:21" s="70" customFormat="1" ht="7.05" customHeight="1">
      <c r="B145" s="44"/>
      <c r="C145" s="52"/>
      <c r="D145" s="50"/>
      <c r="E145" s="50"/>
      <c r="F145" s="62"/>
      <c r="G145" s="50"/>
      <c r="H145" s="50"/>
      <c r="I145" s="50"/>
      <c r="J145" s="50"/>
      <c r="K145" s="50"/>
      <c r="L145" s="50"/>
      <c r="M145" s="50"/>
      <c r="N145" s="50"/>
      <c r="O145" s="84"/>
      <c r="P145" s="84"/>
      <c r="Q145" s="305"/>
      <c r="R145" s="308"/>
      <c r="S145" s="308"/>
      <c r="T145" s="308"/>
      <c r="U145" s="308"/>
    </row>
    <row r="146" spans="2:21" s="70" customFormat="1" ht="14.55" customHeight="1">
      <c r="B146" s="44"/>
      <c r="C146" s="48" t="s">
        <v>156</v>
      </c>
      <c r="D146" s="50"/>
      <c r="E146" s="50"/>
      <c r="F146" s="62"/>
      <c r="G146" s="50"/>
      <c r="H146" s="50"/>
      <c r="I146" s="50"/>
      <c r="J146" s="50"/>
      <c r="K146" s="50"/>
      <c r="L146" s="50"/>
      <c r="M146" s="50"/>
      <c r="N146" s="50"/>
      <c r="O146" s="84"/>
      <c r="P146" s="84"/>
      <c r="Q146" s="305"/>
      <c r="R146" s="308"/>
      <c r="S146" s="308"/>
      <c r="T146" s="308"/>
      <c r="U146" s="308"/>
    </row>
    <row r="147" spans="2:21" s="70" customFormat="1" ht="7.05" customHeight="1">
      <c r="B147" s="44"/>
      <c r="C147" s="52"/>
      <c r="D147" s="50"/>
      <c r="E147" s="50"/>
      <c r="F147" s="62"/>
      <c r="G147" s="50"/>
      <c r="H147" s="50"/>
      <c r="I147" s="50"/>
      <c r="J147" s="50"/>
      <c r="K147" s="50"/>
      <c r="L147" s="50"/>
      <c r="M147" s="50"/>
      <c r="N147" s="50"/>
      <c r="O147" s="84"/>
      <c r="P147" s="84"/>
      <c r="Q147" s="305"/>
      <c r="R147" s="308"/>
      <c r="S147" s="308"/>
      <c r="T147" s="308"/>
      <c r="U147" s="308"/>
    </row>
    <row r="148" spans="2:21" ht="14.55" customHeight="1">
      <c r="B148" s="44"/>
      <c r="C148" s="254" t="s">
        <v>157</v>
      </c>
      <c r="D148" s="254"/>
      <c r="E148" s="254"/>
      <c r="F148" s="478"/>
      <c r="G148" s="254"/>
      <c r="H148" s="254"/>
      <c r="I148" s="254"/>
      <c r="J148" s="254"/>
      <c r="K148" s="254"/>
      <c r="L148" s="254"/>
      <c r="M148" s="254"/>
      <c r="N148" s="254"/>
      <c r="O148" s="261"/>
      <c r="P148" s="261"/>
    </row>
    <row r="149" spans="2:21" ht="7.05" customHeight="1">
      <c r="B149" s="44"/>
      <c r="C149" s="139"/>
      <c r="D149" s="139"/>
      <c r="E149" s="139"/>
      <c r="F149" s="479"/>
      <c r="G149" s="139"/>
      <c r="H149" s="139"/>
      <c r="I149" s="139"/>
      <c r="J149" s="139"/>
      <c r="K149" s="139"/>
      <c r="L149" s="139"/>
      <c r="M149" s="139"/>
      <c r="N149" s="139"/>
      <c r="O149" s="90"/>
      <c r="P149" s="90"/>
    </row>
    <row r="150" spans="2:21" ht="14.55" customHeight="1">
      <c r="B150" s="44"/>
      <c r="C150" s="255" t="s">
        <v>158</v>
      </c>
      <c r="D150" s="256"/>
      <c r="E150" s="256"/>
      <c r="F150" s="478"/>
      <c r="G150" s="256"/>
      <c r="H150" s="256"/>
      <c r="I150" s="256"/>
      <c r="J150" s="256"/>
      <c r="K150" s="256"/>
      <c r="L150" s="256"/>
      <c r="M150" s="256"/>
      <c r="N150" s="256"/>
      <c r="O150" s="166"/>
      <c r="P150" s="166"/>
    </row>
    <row r="151" spans="2:21" ht="7.5" customHeight="1">
      <c r="B151" s="44"/>
      <c r="C151" s="257"/>
      <c r="D151" s="85"/>
      <c r="E151" s="85"/>
      <c r="F151" s="479"/>
      <c r="G151" s="85"/>
      <c r="H151" s="85"/>
      <c r="I151" s="85"/>
      <c r="J151" s="85"/>
      <c r="K151" s="85"/>
      <c r="L151" s="85"/>
      <c r="M151" s="85"/>
      <c r="N151" s="85"/>
      <c r="O151" s="96"/>
      <c r="P151" s="96"/>
    </row>
    <row r="152" spans="2:21" ht="14.1" customHeight="1">
      <c r="B152" s="44"/>
      <c r="C152" s="255" t="s">
        <v>159</v>
      </c>
      <c r="D152" s="256"/>
      <c r="E152" s="256"/>
      <c r="F152" s="478"/>
      <c r="G152" s="256"/>
      <c r="H152" s="256"/>
      <c r="I152" s="256"/>
      <c r="J152" s="256"/>
      <c r="K152" s="256"/>
      <c r="L152" s="256"/>
      <c r="M152" s="256"/>
      <c r="N152" s="256"/>
      <c r="O152" s="166"/>
      <c r="P152" s="166"/>
    </row>
    <row r="153" spans="2:21" ht="7.5" customHeight="1">
      <c r="B153" s="44"/>
      <c r="C153" s="257"/>
      <c r="D153" s="85"/>
      <c r="E153" s="85"/>
      <c r="F153" s="479"/>
      <c r="G153" s="85"/>
      <c r="H153" s="85"/>
      <c r="I153" s="85"/>
      <c r="J153" s="85"/>
      <c r="K153" s="85"/>
      <c r="L153" s="85"/>
      <c r="M153" s="85"/>
      <c r="N153" s="85"/>
      <c r="O153" s="96"/>
      <c r="P153" s="96"/>
    </row>
    <row r="154" spans="2:21" ht="14.1" customHeight="1">
      <c r="B154" s="44"/>
      <c r="C154" s="255" t="s">
        <v>160</v>
      </c>
      <c r="D154" s="256"/>
      <c r="E154" s="256"/>
      <c r="F154" s="478"/>
      <c r="G154" s="256"/>
      <c r="H154" s="256"/>
      <c r="I154" s="256"/>
      <c r="J154" s="256"/>
      <c r="K154" s="256"/>
      <c r="L154" s="256"/>
      <c r="M154" s="256"/>
      <c r="N154" s="256"/>
      <c r="O154" s="166"/>
      <c r="P154" s="166"/>
    </row>
    <row r="155" spans="2:21" ht="7.5" customHeight="1">
      <c r="B155" s="44"/>
      <c r="C155" s="257"/>
      <c r="D155" s="85"/>
      <c r="E155" s="85"/>
      <c r="F155" s="479"/>
      <c r="G155" s="85"/>
      <c r="H155" s="85"/>
      <c r="I155" s="85"/>
      <c r="J155" s="85"/>
      <c r="K155" s="85"/>
      <c r="L155" s="85"/>
      <c r="M155" s="85"/>
      <c r="N155" s="85"/>
      <c r="O155" s="96"/>
      <c r="P155" s="96"/>
    </row>
    <row r="156" spans="2:21" ht="14.1" customHeight="1">
      <c r="B156" s="44"/>
      <c r="C156" s="255" t="s">
        <v>161</v>
      </c>
      <c r="D156" s="256"/>
      <c r="E156" s="256"/>
      <c r="F156" s="478"/>
      <c r="G156" s="256"/>
      <c r="H156" s="256"/>
      <c r="I156" s="256"/>
      <c r="J156" s="256"/>
      <c r="K156" s="256"/>
      <c r="L156" s="256"/>
      <c r="M156" s="256"/>
      <c r="N156" s="256"/>
      <c r="O156" s="166"/>
      <c r="P156" s="166"/>
    </row>
    <row r="157" spans="2:21" ht="7.5" customHeight="1">
      <c r="B157" s="44"/>
      <c r="C157" s="85"/>
      <c r="D157" s="85"/>
      <c r="E157" s="85"/>
      <c r="F157" s="479"/>
      <c r="G157" s="85"/>
      <c r="H157" s="85"/>
      <c r="I157" s="85"/>
      <c r="J157" s="85"/>
      <c r="K157" s="85"/>
      <c r="L157" s="85"/>
      <c r="M157" s="85"/>
      <c r="N157" s="85"/>
      <c r="O157" s="96"/>
      <c r="P157" s="96"/>
    </row>
    <row r="158" spans="2:21" s="70" customFormat="1" ht="7.05" customHeight="1">
      <c r="B158" s="44"/>
      <c r="C158" s="52"/>
      <c r="D158" s="50"/>
      <c r="E158" s="50"/>
      <c r="F158" s="62"/>
      <c r="G158" s="50"/>
      <c r="H158" s="50"/>
      <c r="I158" s="50"/>
      <c r="J158" s="50"/>
      <c r="K158" s="50"/>
      <c r="L158" s="50"/>
      <c r="M158" s="50"/>
      <c r="N158" s="50"/>
      <c r="O158" s="84"/>
      <c r="P158" s="84"/>
      <c r="Q158" s="305"/>
      <c r="R158" s="308"/>
      <c r="S158" s="308"/>
      <c r="T158" s="308"/>
      <c r="U158" s="308"/>
    </row>
    <row r="159" spans="2:21" s="70" customFormat="1" ht="14.55" customHeight="1">
      <c r="B159" s="44"/>
      <c r="C159" s="87" t="s">
        <v>322</v>
      </c>
      <c r="D159" s="50"/>
      <c r="E159" s="50"/>
      <c r="F159" s="62"/>
      <c r="G159" s="50"/>
      <c r="H159" s="50"/>
      <c r="I159" s="50"/>
      <c r="J159" s="50"/>
      <c r="K159" s="50"/>
      <c r="L159" s="50"/>
      <c r="M159" s="50"/>
      <c r="N159" s="50"/>
      <c r="O159" s="84"/>
      <c r="P159" s="84"/>
      <c r="Q159" s="305"/>
      <c r="R159" s="308"/>
      <c r="S159" s="308"/>
      <c r="T159" s="308"/>
      <c r="U159" s="308"/>
    </row>
    <row r="160" spans="2:21" s="70" customFormat="1" ht="7.05" customHeight="1">
      <c r="B160" s="44"/>
      <c r="C160" s="52"/>
      <c r="D160" s="50"/>
      <c r="E160" s="50"/>
      <c r="F160" s="62"/>
      <c r="G160" s="50"/>
      <c r="H160" s="50"/>
      <c r="I160" s="50"/>
      <c r="J160" s="50"/>
      <c r="K160" s="50"/>
      <c r="L160" s="50"/>
      <c r="M160" s="50"/>
      <c r="N160" s="50"/>
      <c r="O160" s="84"/>
      <c r="P160" s="84"/>
      <c r="Q160" s="305"/>
      <c r="R160" s="308"/>
      <c r="S160" s="308"/>
      <c r="T160" s="308"/>
      <c r="U160" s="308"/>
    </row>
    <row r="161" spans="2:16" ht="14.55" customHeight="1">
      <c r="B161" s="44"/>
      <c r="C161" s="254" t="s">
        <v>157</v>
      </c>
      <c r="D161" s="254"/>
      <c r="E161" s="254"/>
      <c r="F161" s="478"/>
      <c r="G161" s="254"/>
      <c r="H161" s="254"/>
      <c r="I161" s="254"/>
      <c r="J161" s="254"/>
      <c r="K161" s="254"/>
      <c r="L161" s="254"/>
      <c r="M161" s="254"/>
      <c r="N161" s="254"/>
      <c r="O161" s="261"/>
      <c r="P161" s="261"/>
    </row>
    <row r="162" spans="2:16" ht="7.05" customHeight="1">
      <c r="B162" s="44"/>
      <c r="C162" s="139"/>
      <c r="D162" s="139"/>
      <c r="E162" s="139"/>
      <c r="F162" s="479"/>
      <c r="G162" s="139"/>
      <c r="H162" s="139"/>
      <c r="I162" s="139"/>
      <c r="J162" s="139"/>
      <c r="K162" s="139"/>
      <c r="L162" s="139"/>
      <c r="M162" s="139"/>
      <c r="N162" s="139"/>
      <c r="O162" s="90"/>
      <c r="P162" s="90"/>
    </row>
    <row r="163" spans="2:16" ht="14.55" customHeight="1">
      <c r="B163" s="44"/>
      <c r="C163" s="255" t="s">
        <v>162</v>
      </c>
      <c r="D163" s="256"/>
      <c r="E163" s="256"/>
      <c r="F163" s="478"/>
      <c r="G163" s="256"/>
      <c r="H163" s="256"/>
      <c r="I163" s="256"/>
      <c r="J163" s="256"/>
      <c r="K163" s="256"/>
      <c r="L163" s="256"/>
      <c r="M163" s="256"/>
      <c r="N163" s="256"/>
      <c r="O163" s="166"/>
      <c r="P163" s="166"/>
    </row>
    <row r="164" spans="2:16" ht="10.8" customHeight="1">
      <c r="B164" s="44"/>
      <c r="C164" s="85"/>
      <c r="D164" s="85"/>
      <c r="E164" s="85"/>
      <c r="F164" s="479"/>
      <c r="G164" s="50"/>
      <c r="H164" s="50"/>
      <c r="I164" s="50"/>
      <c r="J164" s="50"/>
      <c r="K164" s="50"/>
      <c r="L164" s="50"/>
      <c r="M164" s="50"/>
      <c r="N164" s="50"/>
      <c r="O164" s="84"/>
      <c r="P164" s="84"/>
    </row>
    <row r="165" spans="2:16" ht="10.8" customHeight="1">
      <c r="B165" s="360"/>
      <c r="C165" s="361"/>
      <c r="D165" s="361"/>
      <c r="E165" s="361"/>
      <c r="F165" s="480"/>
      <c r="G165" s="362"/>
      <c r="H165" s="362"/>
      <c r="I165" s="362"/>
      <c r="J165" s="362"/>
      <c r="K165" s="362"/>
      <c r="L165" s="362"/>
      <c r="M165" s="362"/>
      <c r="N165" s="362"/>
      <c r="O165" s="84"/>
      <c r="P165" s="84"/>
    </row>
    <row r="166" spans="2:16" ht="16.350000000000001" customHeight="1">
      <c r="B166" s="44"/>
      <c r="C166" s="48" t="s">
        <v>163</v>
      </c>
      <c r="D166" s="50"/>
      <c r="E166" s="50"/>
      <c r="F166" s="479"/>
      <c r="G166" s="84"/>
      <c r="H166" s="259" t="s">
        <v>164</v>
      </c>
      <c r="I166" s="84"/>
      <c r="J166" s="84"/>
      <c r="K166" s="84"/>
      <c r="L166" s="84"/>
      <c r="M166" s="84"/>
      <c r="N166" s="362"/>
      <c r="O166" s="84"/>
      <c r="P166" s="84"/>
    </row>
    <row r="167" spans="2:16">
      <c r="B167" s="44"/>
      <c r="C167" s="44"/>
      <c r="D167" s="50"/>
      <c r="E167" s="50"/>
      <c r="F167" s="479"/>
      <c r="I167" s="259"/>
      <c r="J167" s="84"/>
      <c r="K167" s="84"/>
      <c r="L167" s="84"/>
      <c r="M167" s="84"/>
      <c r="N167" s="362"/>
      <c r="O167" s="84"/>
      <c r="P167" s="84"/>
    </row>
    <row r="168" spans="2:16" ht="25.05" customHeight="1">
      <c r="B168" s="44"/>
      <c r="C168" s="488" t="s">
        <v>165</v>
      </c>
      <c r="D168" s="488"/>
      <c r="E168" s="488"/>
      <c r="F168" s="479"/>
      <c r="H168" s="635" t="s">
        <v>166</v>
      </c>
      <c r="I168" s="635"/>
      <c r="J168" s="635"/>
      <c r="K168" s="635"/>
      <c r="L168" s="635"/>
      <c r="M168" s="635"/>
      <c r="N168" s="362"/>
      <c r="O168" s="84"/>
      <c r="P168" s="84"/>
    </row>
    <row r="169" spans="2:16" ht="14.1" customHeight="1">
      <c r="B169" s="44"/>
      <c r="C169" s="488"/>
      <c r="D169" s="488"/>
      <c r="E169" s="488"/>
      <c r="F169" s="479"/>
      <c r="H169" s="635"/>
      <c r="I169" s="635"/>
      <c r="J169" s="635"/>
      <c r="K169" s="635"/>
      <c r="L169" s="635"/>
      <c r="M169" s="635"/>
      <c r="N169" s="362"/>
      <c r="O169" s="84"/>
      <c r="P169" s="84"/>
    </row>
    <row r="170" spans="2:16" ht="6.6" customHeight="1">
      <c r="B170" s="44"/>
      <c r="C170" s="141"/>
      <c r="D170" s="66"/>
      <c r="E170" s="66"/>
      <c r="F170" s="479"/>
      <c r="H170" s="163"/>
      <c r="I170" s="163"/>
      <c r="J170" s="163"/>
      <c r="K170" s="84"/>
      <c r="L170" s="84"/>
      <c r="M170" s="84"/>
      <c r="N170" s="362"/>
      <c r="O170" s="84"/>
      <c r="P170" s="84"/>
    </row>
    <row r="171" spans="2:16">
      <c r="B171" s="44"/>
      <c r="C171" s="86" t="s">
        <v>167</v>
      </c>
      <c r="D171" s="260"/>
      <c r="E171" s="260"/>
      <c r="F171" s="479"/>
      <c r="H171" s="261" t="s">
        <v>168</v>
      </c>
      <c r="I171" s="261"/>
      <c r="J171" s="84"/>
      <c r="K171" s="84"/>
      <c r="L171" s="84"/>
      <c r="M171" s="84"/>
      <c r="N171" s="362"/>
      <c r="O171" s="84"/>
      <c r="P171" s="84"/>
    </row>
    <row r="172" spans="2:16" ht="6.6" customHeight="1" thickBot="1">
      <c r="B172" s="44"/>
      <c r="C172" s="141"/>
      <c r="D172" s="66"/>
      <c r="E172" s="66"/>
      <c r="F172" s="479"/>
      <c r="H172" s="84"/>
      <c r="I172" s="84"/>
      <c r="J172" s="84"/>
      <c r="K172" s="84"/>
      <c r="L172" s="84"/>
      <c r="M172" s="84"/>
      <c r="N172" s="362"/>
      <c r="O172" s="84"/>
      <c r="P172" s="84"/>
    </row>
    <row r="173" spans="2:16" ht="14.4" thickBot="1">
      <c r="B173" s="44"/>
      <c r="C173" s="632"/>
      <c r="D173" s="633"/>
      <c r="E173" s="634"/>
      <c r="F173" s="479"/>
      <c r="H173" s="636"/>
      <c r="I173" s="637"/>
      <c r="J173" s="637"/>
      <c r="K173" s="637"/>
      <c r="L173" s="637"/>
      <c r="M173" s="638"/>
      <c r="N173" s="362"/>
      <c r="O173" s="84"/>
      <c r="P173" s="84"/>
    </row>
    <row r="174" spans="2:16" ht="6.6" customHeight="1">
      <c r="B174" s="44"/>
      <c r="C174" s="49"/>
      <c r="D174" s="50"/>
      <c r="E174" s="50"/>
      <c r="F174" s="479"/>
      <c r="H174" s="84"/>
      <c r="I174" s="84"/>
      <c r="J174" s="84"/>
      <c r="K174" s="84"/>
      <c r="L174" s="84"/>
      <c r="M174" s="84"/>
      <c r="N174" s="362"/>
      <c r="O174" s="84"/>
      <c r="P174" s="84"/>
    </row>
    <row r="175" spans="2:16">
      <c r="B175" s="44"/>
      <c r="C175" s="49" t="s">
        <v>169</v>
      </c>
      <c r="D175" s="50"/>
      <c r="E175" s="49" t="s">
        <v>170</v>
      </c>
      <c r="F175" s="479"/>
      <c r="H175" s="261" t="s">
        <v>171</v>
      </c>
      <c r="I175" s="261"/>
      <c r="J175" s="84"/>
      <c r="M175" s="262" t="s">
        <v>172</v>
      </c>
      <c r="N175" s="362"/>
      <c r="O175" s="84"/>
      <c r="P175" s="84"/>
    </row>
    <row r="176" spans="2:16" ht="6.6" customHeight="1" thickBot="1">
      <c r="B176" s="44"/>
      <c r="C176" s="49"/>
      <c r="D176" s="50"/>
      <c r="E176" s="50"/>
      <c r="F176" s="479"/>
      <c r="H176" s="84"/>
      <c r="I176" s="84"/>
      <c r="J176" s="84"/>
      <c r="M176" s="84"/>
      <c r="N176" s="362"/>
      <c r="O176" s="84"/>
      <c r="P176" s="84"/>
    </row>
    <row r="177" spans="2:22" ht="14.4" thickBot="1">
      <c r="B177" s="44"/>
      <c r="C177" s="278"/>
      <c r="D177" s="50"/>
      <c r="E177" s="279"/>
      <c r="F177" s="479"/>
      <c r="H177" s="493"/>
      <c r="I177" s="494"/>
      <c r="J177" s="494"/>
      <c r="K177" s="495"/>
      <c r="M177" s="277"/>
      <c r="N177" s="362"/>
      <c r="O177" s="84"/>
      <c r="P177" s="84"/>
    </row>
    <row r="178" spans="2:22" ht="6.6" customHeight="1">
      <c r="B178" s="44"/>
      <c r="C178" s="49"/>
      <c r="D178" s="50"/>
      <c r="E178" s="510" t="s">
        <v>36</v>
      </c>
      <c r="F178" s="479"/>
      <c r="H178" s="163"/>
      <c r="I178" s="163"/>
      <c r="J178" s="163"/>
      <c r="K178" s="163"/>
      <c r="L178" s="84"/>
      <c r="M178" s="84"/>
      <c r="N178" s="362"/>
      <c r="O178" s="84"/>
      <c r="P178" s="84"/>
    </row>
    <row r="179" spans="2:22">
      <c r="B179" s="44"/>
      <c r="C179" s="49" t="s">
        <v>173</v>
      </c>
      <c r="D179" s="50"/>
      <c r="E179" s="652"/>
      <c r="F179" s="479"/>
      <c r="H179" s="261" t="s">
        <v>63</v>
      </c>
      <c r="I179" s="261"/>
      <c r="J179" s="84"/>
      <c r="K179" s="84"/>
      <c r="L179" s="84"/>
      <c r="M179" s="84"/>
      <c r="N179" s="362"/>
      <c r="O179" s="84"/>
      <c r="P179" s="84"/>
    </row>
    <row r="180" spans="2:22" ht="6.6" customHeight="1" thickBot="1">
      <c r="B180" s="44"/>
      <c r="C180" s="49"/>
      <c r="D180" s="50"/>
      <c r="E180" s="50"/>
      <c r="F180" s="479"/>
      <c r="H180" s="84"/>
      <c r="I180" s="84"/>
      <c r="J180" s="84"/>
      <c r="K180" s="84"/>
      <c r="L180" s="84"/>
      <c r="M180" s="84"/>
      <c r="N180" s="362"/>
      <c r="O180" s="84"/>
      <c r="P180" s="84"/>
      <c r="V180" s="263"/>
    </row>
    <row r="181" spans="2:22" ht="14.4" thickBot="1">
      <c r="B181" s="44"/>
      <c r="C181" s="632"/>
      <c r="D181" s="633"/>
      <c r="E181" s="634"/>
      <c r="F181" s="479"/>
      <c r="H181" s="496"/>
      <c r="I181" s="497"/>
      <c r="J181" s="498"/>
      <c r="K181" s="84"/>
      <c r="L181" s="84"/>
      <c r="M181" s="84"/>
      <c r="N181" s="362"/>
      <c r="O181" s="84"/>
      <c r="P181" s="84"/>
    </row>
    <row r="182" spans="2:22" ht="6.6" customHeight="1">
      <c r="B182" s="44"/>
      <c r="C182" s="49"/>
      <c r="D182" s="50"/>
      <c r="E182" s="50"/>
      <c r="F182" s="479"/>
      <c r="H182" s="630" t="s">
        <v>36</v>
      </c>
      <c r="I182" s="630"/>
      <c r="J182" s="630"/>
      <c r="K182" s="84"/>
      <c r="L182" s="84"/>
      <c r="M182" s="84"/>
      <c r="N182" s="362"/>
      <c r="O182" s="84"/>
      <c r="P182" s="84"/>
    </row>
    <row r="183" spans="2:22">
      <c r="B183" s="44"/>
      <c r="C183" s="49" t="s">
        <v>174</v>
      </c>
      <c r="D183" s="66"/>
      <c r="E183" s="66"/>
      <c r="F183" s="479"/>
      <c r="H183" s="631"/>
      <c r="I183" s="631"/>
      <c r="J183" s="631"/>
      <c r="K183" s="84"/>
      <c r="L183" s="84"/>
      <c r="M183" s="84"/>
      <c r="N183" s="362"/>
      <c r="O183" s="84"/>
      <c r="P183" s="84"/>
    </row>
    <row r="184" spans="2:22" ht="6.6" customHeight="1" thickBot="1">
      <c r="B184" s="44"/>
      <c r="C184" s="49"/>
      <c r="D184" s="50"/>
      <c r="E184" s="50"/>
      <c r="F184" s="479"/>
      <c r="G184" s="84"/>
      <c r="H184" s="84"/>
      <c r="I184" s="84"/>
      <c r="J184" s="84"/>
      <c r="K184" s="84"/>
      <c r="L184" s="84"/>
      <c r="M184" s="84"/>
      <c r="N184" s="362"/>
      <c r="O184" s="84"/>
      <c r="P184" s="84"/>
    </row>
    <row r="185" spans="2:22" ht="14.4" thickBot="1">
      <c r="B185" s="44"/>
      <c r="C185" s="639"/>
      <c r="D185" s="640"/>
      <c r="E185" s="641"/>
      <c r="F185" s="479"/>
      <c r="G185" s="264"/>
      <c r="H185" s="265"/>
      <c r="I185" s="265"/>
      <c r="J185" s="265"/>
      <c r="K185" s="84"/>
      <c r="L185" s="84"/>
      <c r="M185" s="84"/>
      <c r="N185" s="362"/>
      <c r="O185" s="84"/>
      <c r="P185" s="84"/>
    </row>
    <row r="186" spans="2:22">
      <c r="B186" s="44"/>
      <c r="C186" s="366"/>
      <c r="D186" s="366"/>
      <c r="E186" s="366"/>
      <c r="F186" s="479"/>
      <c r="G186" s="264"/>
      <c r="H186" s="265"/>
      <c r="I186" s="265"/>
      <c r="J186" s="265"/>
      <c r="K186" s="84"/>
      <c r="L186" s="84"/>
      <c r="M186" s="84"/>
      <c r="N186" s="362"/>
      <c r="O186" s="84"/>
      <c r="P186" s="84"/>
    </row>
    <row r="187" spans="2:22" ht="6.6" customHeight="1">
      <c r="B187" s="360"/>
      <c r="C187" s="365"/>
      <c r="D187" s="362"/>
      <c r="E187" s="362"/>
      <c r="F187" s="480"/>
      <c r="G187" s="362"/>
      <c r="H187" s="362"/>
      <c r="I187" s="362"/>
      <c r="J187" s="362"/>
      <c r="K187" s="362"/>
      <c r="L187" s="362"/>
      <c r="M187" s="362"/>
      <c r="N187" s="362"/>
      <c r="O187" s="84"/>
      <c r="P187" s="84"/>
    </row>
    <row r="188" spans="2:22" ht="14.1" customHeight="1">
      <c r="D188" s="65"/>
      <c r="E188" s="65"/>
      <c r="F188" s="225"/>
      <c r="G188" s="84"/>
      <c r="H188" s="84"/>
      <c r="I188" s="84"/>
      <c r="J188" s="84"/>
      <c r="K188" s="84"/>
      <c r="L188" s="84"/>
      <c r="M188" s="84"/>
      <c r="N188" s="84"/>
      <c r="O188" s="84"/>
      <c r="P188" s="84"/>
    </row>
    <row r="189" spans="2:22" ht="14.1" customHeight="1">
      <c r="B189" s="227"/>
      <c r="C189" s="227" t="s">
        <v>175</v>
      </c>
      <c r="D189" s="227"/>
      <c r="E189" s="227"/>
      <c r="F189" s="477"/>
      <c r="G189" s="227"/>
      <c r="H189" s="227"/>
      <c r="I189" s="227"/>
      <c r="J189" s="227"/>
      <c r="K189" s="227"/>
      <c r="L189" s="227"/>
      <c r="M189" s="227"/>
      <c r="N189" s="227"/>
      <c r="O189" s="351"/>
      <c r="P189" s="351"/>
    </row>
    <row r="190" spans="2:22" ht="6.6" customHeight="1">
      <c r="B190" s="44"/>
      <c r="C190" s="44"/>
      <c r="D190" s="44"/>
      <c r="E190" s="44"/>
      <c r="F190" s="294"/>
      <c r="G190" s="84"/>
      <c r="H190" s="84"/>
      <c r="I190" s="84"/>
      <c r="J190" s="84"/>
      <c r="K190" s="84"/>
      <c r="L190" s="84"/>
      <c r="M190" s="84"/>
      <c r="N190" s="367"/>
      <c r="O190" s="84"/>
      <c r="P190" s="84"/>
    </row>
    <row r="191" spans="2:22" ht="6.6" customHeight="1">
      <c r="B191" s="44"/>
      <c r="C191" s="258"/>
      <c r="D191" s="50"/>
      <c r="E191" s="50"/>
      <c r="F191" s="479"/>
      <c r="G191" s="84"/>
      <c r="H191" s="84"/>
      <c r="I191" s="84"/>
      <c r="J191" s="84"/>
      <c r="K191" s="84"/>
      <c r="L191" s="84"/>
      <c r="M191" s="84"/>
      <c r="N191" s="367"/>
      <c r="O191" s="84"/>
      <c r="P191" s="84"/>
    </row>
    <row r="192" spans="2:22">
      <c r="B192" s="44"/>
      <c r="C192" s="48" t="s">
        <v>163</v>
      </c>
      <c r="D192" s="50"/>
      <c r="E192" s="50"/>
      <c r="F192" s="479"/>
      <c r="H192" s="259" t="s">
        <v>164</v>
      </c>
      <c r="I192" s="259"/>
      <c r="J192" s="84"/>
      <c r="K192" s="84"/>
      <c r="L192" s="84"/>
      <c r="M192" s="84"/>
      <c r="N192" s="367"/>
      <c r="O192" s="84"/>
      <c r="P192" s="84"/>
    </row>
    <row r="193" spans="2:22" ht="20.100000000000001" customHeight="1">
      <c r="B193" s="44"/>
      <c r="C193" s="488" t="s">
        <v>165</v>
      </c>
      <c r="D193" s="488"/>
      <c r="E193" s="488"/>
      <c r="F193" s="479"/>
      <c r="H193" s="635" t="s">
        <v>166</v>
      </c>
      <c r="I193" s="635"/>
      <c r="J193" s="635"/>
      <c r="K193" s="635"/>
      <c r="L193" s="635"/>
      <c r="M193" s="635"/>
      <c r="N193" s="367"/>
      <c r="O193" s="471"/>
      <c r="P193" s="70"/>
    </row>
    <row r="194" spans="2:22" ht="19.5" customHeight="1">
      <c r="B194" s="44"/>
      <c r="C194" s="488"/>
      <c r="D194" s="488"/>
      <c r="E194" s="488"/>
      <c r="F194" s="479"/>
      <c r="H194" s="635"/>
      <c r="I194" s="635"/>
      <c r="J194" s="635"/>
      <c r="K194" s="635"/>
      <c r="L194" s="635"/>
      <c r="M194" s="635"/>
      <c r="N194" s="367"/>
      <c r="O194" s="471"/>
      <c r="P194" s="70"/>
    </row>
    <row r="195" spans="2:22" ht="6.6" customHeight="1">
      <c r="B195" s="44"/>
      <c r="C195" s="141"/>
      <c r="D195" s="66"/>
      <c r="E195" s="66"/>
      <c r="F195" s="479"/>
      <c r="H195" s="163"/>
      <c r="I195" s="163"/>
      <c r="J195" s="163"/>
      <c r="K195" s="163"/>
      <c r="L195" s="163"/>
      <c r="M195" s="163"/>
      <c r="N195" s="367"/>
      <c r="O195" s="163"/>
      <c r="P195" s="163"/>
    </row>
    <row r="196" spans="2:22">
      <c r="B196" s="44"/>
      <c r="C196" s="86" t="s">
        <v>167</v>
      </c>
      <c r="D196" s="260"/>
      <c r="E196" s="260"/>
      <c r="F196" s="479"/>
      <c r="H196" s="261" t="s">
        <v>168</v>
      </c>
      <c r="I196" s="261"/>
      <c r="J196" s="84"/>
      <c r="K196" s="84"/>
      <c r="L196" s="84"/>
      <c r="M196" s="84"/>
      <c r="N196" s="367"/>
      <c r="O196" s="84"/>
      <c r="P196" s="84"/>
    </row>
    <row r="197" spans="2:22" ht="6.6" customHeight="1" thickBot="1">
      <c r="B197" s="44"/>
      <c r="C197" s="141"/>
      <c r="D197" s="66"/>
      <c r="E197" s="66"/>
      <c r="F197" s="479"/>
      <c r="H197" s="84"/>
      <c r="I197" s="84"/>
      <c r="J197" s="84"/>
      <c r="K197" s="84"/>
      <c r="L197" s="84"/>
      <c r="M197" s="84"/>
      <c r="N197" s="367"/>
      <c r="O197" s="84"/>
      <c r="P197" s="84"/>
    </row>
    <row r="198" spans="2:22" ht="14.4" thickBot="1">
      <c r="B198" s="44"/>
      <c r="C198" s="632"/>
      <c r="D198" s="633"/>
      <c r="E198" s="634"/>
      <c r="F198" s="479"/>
      <c r="H198" s="636"/>
      <c r="I198" s="637"/>
      <c r="J198" s="637"/>
      <c r="K198" s="637"/>
      <c r="L198" s="637"/>
      <c r="M198" s="638"/>
      <c r="N198" s="367"/>
      <c r="O198" s="267"/>
      <c r="P198" s="84"/>
    </row>
    <row r="199" spans="2:22" ht="6.6" customHeight="1">
      <c r="B199" s="44"/>
      <c r="C199" s="49"/>
      <c r="D199" s="50"/>
      <c r="E199" s="50"/>
      <c r="F199" s="479"/>
      <c r="H199" s="84"/>
      <c r="I199" s="84"/>
      <c r="J199" s="84"/>
      <c r="K199" s="84"/>
      <c r="L199" s="84"/>
      <c r="M199" s="84"/>
      <c r="N199" s="367"/>
      <c r="O199" s="84"/>
      <c r="P199" s="84"/>
    </row>
    <row r="200" spans="2:22">
      <c r="B200" s="44"/>
      <c r="C200" s="49" t="s">
        <v>169</v>
      </c>
      <c r="D200" s="50"/>
      <c r="E200" s="49" t="s">
        <v>170</v>
      </c>
      <c r="F200" s="479"/>
      <c r="H200" s="261" t="s">
        <v>171</v>
      </c>
      <c r="I200" s="261"/>
      <c r="J200" s="84"/>
      <c r="L200" s="163"/>
      <c r="M200" s="262" t="s">
        <v>172</v>
      </c>
      <c r="N200" s="367"/>
      <c r="O200" s="163"/>
      <c r="P200" s="163"/>
    </row>
    <row r="201" spans="2:22" ht="6.6" customHeight="1" thickBot="1">
      <c r="B201" s="44"/>
      <c r="C201" s="49"/>
      <c r="D201" s="50"/>
      <c r="E201" s="50"/>
      <c r="F201" s="479"/>
      <c r="H201" s="84"/>
      <c r="I201" s="84"/>
      <c r="J201" s="84"/>
      <c r="L201" s="84"/>
      <c r="M201" s="84"/>
      <c r="N201" s="367"/>
      <c r="O201" s="84"/>
      <c r="P201" s="84"/>
    </row>
    <row r="202" spans="2:22" ht="14.4" thickBot="1">
      <c r="B202" s="44"/>
      <c r="C202" s="278"/>
      <c r="D202" s="50"/>
      <c r="E202" s="279"/>
      <c r="F202" s="479"/>
      <c r="H202" s="493"/>
      <c r="I202" s="494"/>
      <c r="J202" s="494"/>
      <c r="K202" s="495"/>
      <c r="L202" s="268"/>
      <c r="M202" s="277"/>
      <c r="N202" s="367"/>
      <c r="O202" s="268"/>
      <c r="P202" s="84"/>
    </row>
    <row r="203" spans="2:22" ht="6.6" customHeight="1">
      <c r="B203" s="44"/>
      <c r="C203" s="49"/>
      <c r="D203" s="50"/>
      <c r="E203" s="510" t="s">
        <v>36</v>
      </c>
      <c r="F203" s="479"/>
      <c r="H203" s="163"/>
      <c r="I203" s="163"/>
      <c r="J203" s="163"/>
      <c r="K203" s="163"/>
      <c r="L203" s="163"/>
      <c r="M203" s="163"/>
      <c r="N203" s="367"/>
      <c r="O203" s="163"/>
      <c r="P203" s="163"/>
    </row>
    <row r="204" spans="2:22">
      <c r="B204" s="44"/>
      <c r="C204" s="49" t="s">
        <v>173</v>
      </c>
      <c r="D204" s="50"/>
      <c r="E204" s="652"/>
      <c r="F204" s="479"/>
      <c r="H204" s="261" t="s">
        <v>63</v>
      </c>
      <c r="I204" s="261"/>
      <c r="J204" s="84"/>
      <c r="K204" s="84"/>
      <c r="L204" s="84"/>
      <c r="M204" s="84"/>
      <c r="N204" s="367"/>
      <c r="O204" s="84"/>
      <c r="P204" s="84"/>
    </row>
    <row r="205" spans="2:22" ht="6.6" customHeight="1" thickBot="1">
      <c r="B205" s="44"/>
      <c r="C205" s="49"/>
      <c r="D205" s="50"/>
      <c r="E205" s="50"/>
      <c r="F205" s="479"/>
      <c r="H205" s="84"/>
      <c r="I205" s="84"/>
      <c r="J205" s="84"/>
      <c r="K205" s="84"/>
      <c r="L205" s="84"/>
      <c r="M205" s="84"/>
      <c r="N205" s="367"/>
      <c r="O205" s="84"/>
      <c r="P205" s="84"/>
      <c r="V205" s="263"/>
    </row>
    <row r="206" spans="2:22" ht="14.4" thickBot="1">
      <c r="B206" s="44"/>
      <c r="C206" s="632"/>
      <c r="D206" s="633"/>
      <c r="E206" s="634"/>
      <c r="F206" s="479"/>
      <c r="H206" s="496"/>
      <c r="I206" s="497"/>
      <c r="J206" s="498"/>
      <c r="K206" s="84"/>
      <c r="L206" s="84"/>
      <c r="M206" s="84"/>
      <c r="N206" s="367"/>
      <c r="O206" s="84"/>
      <c r="P206" s="84"/>
    </row>
    <row r="207" spans="2:22" ht="6.6" customHeight="1">
      <c r="B207" s="44"/>
      <c r="C207" s="49"/>
      <c r="D207" s="50"/>
      <c r="E207" s="50"/>
      <c r="F207" s="479"/>
      <c r="H207" s="630" t="s">
        <v>36</v>
      </c>
      <c r="I207" s="630"/>
      <c r="J207" s="630"/>
      <c r="K207" s="84"/>
      <c r="L207" s="84"/>
      <c r="M207" s="84"/>
      <c r="N207" s="367"/>
      <c r="O207" s="84"/>
      <c r="P207" s="84"/>
    </row>
    <row r="208" spans="2:22">
      <c r="B208" s="44"/>
      <c r="C208" s="49" t="s">
        <v>174</v>
      </c>
      <c r="D208" s="66"/>
      <c r="E208" s="66"/>
      <c r="F208" s="479"/>
      <c r="H208" s="631"/>
      <c r="I208" s="631"/>
      <c r="J208" s="631"/>
      <c r="K208" s="163"/>
      <c r="L208" s="163"/>
      <c r="M208" s="163"/>
      <c r="N208" s="367"/>
      <c r="O208" s="163"/>
      <c r="P208" s="163"/>
    </row>
    <row r="209" spans="1:21" ht="6.6" customHeight="1" thickBot="1">
      <c r="B209" s="44"/>
      <c r="C209" s="49"/>
      <c r="D209" s="50"/>
      <c r="E209" s="50"/>
      <c r="F209" s="479"/>
      <c r="G209" s="84"/>
      <c r="H209" s="84"/>
      <c r="I209" s="84"/>
      <c r="J209" s="84"/>
      <c r="K209" s="84"/>
      <c r="L209" s="84"/>
      <c r="M209" s="84"/>
      <c r="N209" s="367"/>
      <c r="O209" s="84"/>
      <c r="P209" s="70"/>
    </row>
    <row r="210" spans="1:21" ht="14.4" thickBot="1">
      <c r="B210" s="44"/>
      <c r="C210" s="639"/>
      <c r="D210" s="640"/>
      <c r="E210" s="641"/>
      <c r="F210" s="479"/>
      <c r="G210" s="264"/>
      <c r="H210" s="265"/>
      <c r="I210" s="265"/>
      <c r="J210" s="265"/>
      <c r="K210" s="269"/>
      <c r="L210" s="269"/>
      <c r="M210" s="269"/>
      <c r="N210" s="367"/>
      <c r="O210" s="269"/>
      <c r="P210" s="70"/>
    </row>
    <row r="211" spans="1:21">
      <c r="B211" s="44"/>
      <c r="C211" s="366"/>
      <c r="D211" s="366"/>
      <c r="E211" s="366"/>
      <c r="F211" s="479"/>
      <c r="G211" s="264"/>
      <c r="H211" s="265"/>
      <c r="I211" s="265"/>
      <c r="J211" s="265"/>
      <c r="K211" s="269"/>
      <c r="L211" s="269"/>
      <c r="M211" s="269"/>
      <c r="N211" s="367"/>
      <c r="O211" s="269"/>
      <c r="P211" s="70"/>
    </row>
    <row r="212" spans="1:21" ht="6.6" customHeight="1">
      <c r="B212" s="360"/>
      <c r="C212" s="365"/>
      <c r="D212" s="362"/>
      <c r="E212" s="362"/>
      <c r="F212" s="480"/>
      <c r="G212" s="362"/>
      <c r="H212" s="362"/>
      <c r="I212" s="362"/>
      <c r="J212" s="362"/>
      <c r="K212" s="367"/>
      <c r="L212" s="367"/>
      <c r="M212" s="367"/>
      <c r="N212" s="367"/>
      <c r="O212" s="270"/>
      <c r="P212" s="70"/>
    </row>
    <row r="213" spans="1:21" ht="14.1" customHeight="1">
      <c r="D213" s="65"/>
      <c r="E213" s="65"/>
      <c r="F213" s="225"/>
      <c r="G213" s="84"/>
      <c r="H213" s="84"/>
      <c r="I213" s="84"/>
      <c r="J213" s="84"/>
      <c r="K213" s="270"/>
      <c r="L213" s="270"/>
      <c r="M213" s="270"/>
      <c r="N213" s="270"/>
      <c r="O213" s="270"/>
      <c r="P213" s="70"/>
    </row>
    <row r="214" spans="1:21" s="53" customFormat="1" ht="17.399999999999999">
      <c r="A214"/>
      <c r="C214" s="512" t="s">
        <v>66</v>
      </c>
      <c r="D214" s="512"/>
      <c r="E214" s="512"/>
      <c r="F214" s="627"/>
      <c r="G214" s="512"/>
      <c r="H214" s="512"/>
      <c r="I214" s="512"/>
      <c r="J214" s="512"/>
      <c r="K214" s="136"/>
      <c r="L214" s="136"/>
      <c r="M214" s="136"/>
      <c r="N214" s="136"/>
      <c r="O214" s="136"/>
      <c r="P214" s="271"/>
      <c r="Q214" s="318"/>
      <c r="R214" s="318"/>
      <c r="S214" s="318"/>
      <c r="T214" s="318"/>
      <c r="U214" s="318"/>
    </row>
    <row r="215" spans="1:21" ht="29.1" customHeight="1">
      <c r="C215" s="635" t="s">
        <v>176</v>
      </c>
      <c r="D215" s="635"/>
      <c r="E215" s="635"/>
      <c r="F215" s="644"/>
      <c r="G215" s="635"/>
      <c r="H215" s="635"/>
      <c r="I215" s="635"/>
      <c r="J215" s="635"/>
      <c r="K215" s="635"/>
      <c r="L215" s="266"/>
      <c r="M215" s="266"/>
      <c r="N215" s="266"/>
      <c r="O215" s="266"/>
      <c r="P215" s="272"/>
    </row>
    <row r="216" spans="1:21">
      <c r="B216" s="628"/>
      <c r="C216" s="628"/>
      <c r="D216" s="628"/>
      <c r="E216" s="628"/>
      <c r="F216" s="629"/>
      <c r="G216" s="628"/>
      <c r="H216" s="628"/>
      <c r="I216" s="628"/>
      <c r="J216" s="628"/>
      <c r="K216" s="273"/>
      <c r="L216" s="273"/>
      <c r="M216" s="273"/>
      <c r="N216" s="273"/>
      <c r="O216" s="273"/>
    </row>
    <row r="217" spans="1:21" ht="26.1" customHeight="1">
      <c r="C217" s="505" t="s">
        <v>68</v>
      </c>
      <c r="D217" s="505"/>
      <c r="E217" s="505"/>
      <c r="F217" s="626"/>
      <c r="G217" s="505"/>
      <c r="H217" s="505"/>
      <c r="I217" s="505"/>
      <c r="J217" s="505"/>
      <c r="K217" s="135"/>
      <c r="L217" s="135"/>
      <c r="M217" s="135"/>
      <c r="N217" s="135"/>
      <c r="O217" s="135"/>
    </row>
  </sheetData>
  <sheetProtection algorithmName="SHA-512" hashValue="xt2yRgfA4pcBwhDsmqNip2A5tt0T1xsPwZjPwYSooqVj1cByJ9Q5HOAGsr5m4Fqc3p4ASDHXd4SjYEdw4skjLQ==" saltValue="semTs8h9gfvPJEAcWkzLqg==" spinCount="100000" sheet="1" formatRows="0" selectLockedCells="1"/>
  <mergeCells count="78">
    <mergeCell ref="C114:C116"/>
    <mergeCell ref="C168:E169"/>
    <mergeCell ref="C215:K215"/>
    <mergeCell ref="G21:H21"/>
    <mergeCell ref="J21:K21"/>
    <mergeCell ref="G22:H22"/>
    <mergeCell ref="J22:K22"/>
    <mergeCell ref="J23:K23"/>
    <mergeCell ref="E203:E204"/>
    <mergeCell ref="E178:E179"/>
    <mergeCell ref="H168:M169"/>
    <mergeCell ref="H173:M173"/>
    <mergeCell ref="H177:K177"/>
    <mergeCell ref="C173:E173"/>
    <mergeCell ref="C58:D58"/>
    <mergeCell ref="C59:D59"/>
    <mergeCell ref="C217:J217"/>
    <mergeCell ref="C214:J214"/>
    <mergeCell ref="B216:J216"/>
    <mergeCell ref="H181:J181"/>
    <mergeCell ref="H207:J208"/>
    <mergeCell ref="H206:J206"/>
    <mergeCell ref="H182:J183"/>
    <mergeCell ref="C198:E198"/>
    <mergeCell ref="C206:E206"/>
    <mergeCell ref="H193:M194"/>
    <mergeCell ref="H198:M198"/>
    <mergeCell ref="H202:K202"/>
    <mergeCell ref="C210:E210"/>
    <mergeCell ref="C185:E185"/>
    <mergeCell ref="C181:E181"/>
    <mergeCell ref="C193:E194"/>
    <mergeCell ref="C28:I28"/>
    <mergeCell ref="C41:D41"/>
    <mergeCell ref="C42:D42"/>
    <mergeCell ref="C43:D43"/>
    <mergeCell ref="C29:D29"/>
    <mergeCell ref="C30:D30"/>
    <mergeCell ref="C31:D31"/>
    <mergeCell ref="C32:D32"/>
    <mergeCell ref="C33:D33"/>
    <mergeCell ref="C40:D40"/>
    <mergeCell ref="D86:E86"/>
    <mergeCell ref="C34:D34"/>
    <mergeCell ref="C35:D35"/>
    <mergeCell ref="C36:D36"/>
    <mergeCell ref="C37:D37"/>
    <mergeCell ref="C61:D61"/>
    <mergeCell ref="D84:E84"/>
    <mergeCell ref="C53:D53"/>
    <mergeCell ref="C54:D54"/>
    <mergeCell ref="C55:D55"/>
    <mergeCell ref="C56:D56"/>
    <mergeCell ref="C57:D57"/>
    <mergeCell ref="C70:D70"/>
    <mergeCell ref="C60:D60"/>
    <mergeCell ref="C38:D38"/>
    <mergeCell ref="C39:D39"/>
    <mergeCell ref="C6:D6"/>
    <mergeCell ref="D19:E19"/>
    <mergeCell ref="G19:K19"/>
    <mergeCell ref="G20:H20"/>
    <mergeCell ref="J20:K20"/>
    <mergeCell ref="G6:H6"/>
    <mergeCell ref="C12:G12"/>
    <mergeCell ref="C52:I52"/>
    <mergeCell ref="C62:D62"/>
    <mergeCell ref="C63:D63"/>
    <mergeCell ref="C64:D64"/>
    <mergeCell ref="C82:L82"/>
    <mergeCell ref="C65:D65"/>
    <mergeCell ref="C66:D66"/>
    <mergeCell ref="C67:D67"/>
    <mergeCell ref="C68:D68"/>
    <mergeCell ref="C69:D69"/>
    <mergeCell ref="C71:D71"/>
    <mergeCell ref="C72:D72"/>
    <mergeCell ref="C73:D73"/>
  </mergeCells>
  <phoneticPr fontId="28" type="noConversion"/>
  <conditionalFormatting sqref="D109:D110 Y136:Y137 D137:M137 Y140">
    <cfRule type="cellIs" dxfId="26" priority="170" operator="equal">
      <formula>"NON"</formula>
    </cfRule>
    <cfRule type="cellIs" dxfId="25" priority="171" operator="equal">
      <formula>"OUI"</formula>
    </cfRule>
  </conditionalFormatting>
  <conditionalFormatting sqref="D114">
    <cfRule type="cellIs" dxfId="24" priority="137" operator="lessThan">
      <formula>1000</formula>
    </cfRule>
  </conditionalFormatting>
  <conditionalFormatting sqref="D91:M92 D124:M124 D126:M129 D133:M133">
    <cfRule type="cellIs" dxfId="23" priority="209" operator="equal">
      <formula>"OUI"</formula>
    </cfRule>
    <cfRule type="cellIs" dxfId="22" priority="214" operator="equal">
      <formula>"NON"</formula>
    </cfRule>
  </conditionalFormatting>
  <conditionalFormatting sqref="D100:M101">
    <cfRule type="cellIs" dxfId="21" priority="14" operator="equal">
      <formula>"OUI"</formula>
    </cfRule>
    <cfRule type="cellIs" dxfId="20" priority="15" operator="equal">
      <formula>"NON"</formula>
    </cfRule>
  </conditionalFormatting>
  <conditionalFormatting sqref="D132:M132">
    <cfRule type="cellIs" dxfId="19" priority="208" operator="greaterThan">
      <formula>1</formula>
    </cfRule>
    <cfRule type="cellIs" dxfId="18" priority="213" operator="lessThan">
      <formula>1</formula>
    </cfRule>
  </conditionalFormatting>
  <conditionalFormatting sqref="O124:X124 O126:X130 O133:X133 D125:X125">
    <cfRule type="cellIs" dxfId="17" priority="9" operator="equal">
      <formula>"OUI"</formula>
    </cfRule>
    <cfRule type="cellIs" dxfId="16" priority="11" operator="equal">
      <formula>"NON"</formula>
    </cfRule>
  </conditionalFormatting>
  <conditionalFormatting sqref="O132:X132">
    <cfRule type="cellIs" dxfId="15" priority="8" operator="greaterThan">
      <formula>1</formula>
    </cfRule>
    <cfRule type="cellIs" dxfId="14" priority="10" operator="lessThan">
      <formula>1</formula>
    </cfRule>
  </conditionalFormatting>
  <conditionalFormatting sqref="O137:X137">
    <cfRule type="cellIs" dxfId="13" priority="6" operator="equal">
      <formula>"NON"</formula>
    </cfRule>
    <cfRule type="cellIs" dxfId="12" priority="7" operator="equal">
      <formula>"OUI"</formula>
    </cfRule>
  </conditionalFormatting>
  <conditionalFormatting sqref="Y139">
    <cfRule type="cellIs" dxfId="11" priority="149" operator="lessThan">
      <formula>0.75</formula>
    </cfRule>
    <cfRule type="cellIs" dxfId="10" priority="150" operator="equal">
      <formula>0.75</formula>
    </cfRule>
    <cfRule type="cellIs" dxfId="9" priority="151" operator="greaterThan">
      <formula>0.75</formula>
    </cfRule>
  </conditionalFormatting>
  <conditionalFormatting sqref="Y141">
    <cfRule type="cellIs" dxfId="8" priority="163" operator="greaterThan">
      <formula>0.75</formula>
    </cfRule>
    <cfRule type="cellIs" dxfId="7" priority="164" operator="equal">
      <formula>0.75</formula>
    </cfRule>
    <cfRule type="cellIs" dxfId="6" priority="165" operator="lessThan">
      <formula>0.75</formula>
    </cfRule>
  </conditionalFormatting>
  <pageMargins left="0.7" right="0.7" top="0.75" bottom="0.75" header="0.3" footer="0.3"/>
  <pageSetup orientation="portrait" horizontalDpi="4294967293" r:id="rId1"/>
  <drawing r:id="rId2"/>
  <legacyDrawing r:id="rId3"/>
  <mc:AlternateContent xmlns:mc="http://schemas.openxmlformats.org/markup-compatibility/2006">
    <mc:Choice Requires="x14">
      <controls>
        <mc:AlternateContent xmlns:mc="http://schemas.openxmlformats.org/markup-compatibility/2006">
          <mc:Choice Requires="x14">
            <control shapeId="176132" r:id="rId4" name="Check Box 4">
              <controlPr defaultSize="0" autoFill="0" autoLine="0" autoPict="0">
                <anchor moveWithCells="1">
                  <from>
                    <xdr:col>2</xdr:col>
                    <xdr:colOff>30480</xdr:colOff>
                    <xdr:row>152</xdr:row>
                    <xdr:rowOff>76200</xdr:rowOff>
                  </from>
                  <to>
                    <xdr:col>2</xdr:col>
                    <xdr:colOff>1059180</xdr:colOff>
                    <xdr:row>154</xdr:row>
                    <xdr:rowOff>15240</xdr:rowOff>
                  </to>
                </anchor>
              </controlPr>
            </control>
          </mc:Choice>
        </mc:AlternateContent>
        <mc:AlternateContent xmlns:mc="http://schemas.openxmlformats.org/markup-compatibility/2006">
          <mc:Choice Requires="x14">
            <control shapeId="176133" r:id="rId5" name="Check Box 5">
              <controlPr defaultSize="0" autoFill="0" autoLine="0" autoPict="0">
                <anchor moveWithCells="1">
                  <from>
                    <xdr:col>2</xdr:col>
                    <xdr:colOff>30480</xdr:colOff>
                    <xdr:row>154</xdr:row>
                    <xdr:rowOff>91440</xdr:rowOff>
                  </from>
                  <to>
                    <xdr:col>2</xdr:col>
                    <xdr:colOff>1059180</xdr:colOff>
                    <xdr:row>156</xdr:row>
                    <xdr:rowOff>30480</xdr:rowOff>
                  </to>
                </anchor>
              </controlPr>
            </control>
          </mc:Choice>
        </mc:AlternateContent>
        <mc:AlternateContent xmlns:mc="http://schemas.openxmlformats.org/markup-compatibility/2006">
          <mc:Choice Requires="x14">
            <control shapeId="176134" r:id="rId6" name="Check Box 6">
              <controlPr defaultSize="0" autoFill="0" autoLine="0" autoPict="0">
                <anchor moveWithCells="1">
                  <from>
                    <xdr:col>2</xdr:col>
                    <xdr:colOff>30480</xdr:colOff>
                    <xdr:row>161</xdr:row>
                    <xdr:rowOff>68580</xdr:rowOff>
                  </from>
                  <to>
                    <xdr:col>2</xdr:col>
                    <xdr:colOff>1059180</xdr:colOff>
                    <xdr:row>163</xdr:row>
                    <xdr:rowOff>15240</xdr:rowOff>
                  </to>
                </anchor>
              </controlPr>
            </control>
          </mc:Choice>
        </mc:AlternateContent>
        <mc:AlternateContent xmlns:mc="http://schemas.openxmlformats.org/markup-compatibility/2006">
          <mc:Choice Requires="x14">
            <control shapeId="176135" r:id="rId7" name="Check Box 7">
              <controlPr defaultSize="0" autoFill="0" autoLine="0" autoPict="0">
                <anchor moveWithCells="1">
                  <from>
                    <xdr:col>2</xdr:col>
                    <xdr:colOff>30480</xdr:colOff>
                    <xdr:row>148</xdr:row>
                    <xdr:rowOff>76200</xdr:rowOff>
                  </from>
                  <to>
                    <xdr:col>2</xdr:col>
                    <xdr:colOff>1059180</xdr:colOff>
                    <xdr:row>150</xdr:row>
                    <xdr:rowOff>30480</xdr:rowOff>
                  </to>
                </anchor>
              </controlPr>
            </control>
          </mc:Choice>
        </mc:AlternateContent>
        <mc:AlternateContent xmlns:mc="http://schemas.openxmlformats.org/markup-compatibility/2006">
          <mc:Choice Requires="x14">
            <control shapeId="176136" r:id="rId8" name="Check Box 8">
              <controlPr defaultSize="0" autoFill="0" autoLine="0" autoPict="0">
                <anchor moveWithCells="1">
                  <from>
                    <xdr:col>2</xdr:col>
                    <xdr:colOff>30480</xdr:colOff>
                    <xdr:row>150</xdr:row>
                    <xdr:rowOff>76200</xdr:rowOff>
                  </from>
                  <to>
                    <xdr:col>2</xdr:col>
                    <xdr:colOff>1059180</xdr:colOff>
                    <xdr:row>152</xdr:row>
                    <xdr:rowOff>15240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2">
        <x14:dataValidation type="list" allowBlank="1" showInputMessage="1" showErrorMessage="1" xr:uid="{89C33183-757D-4820-99A2-785D9F3993A2}">
          <x14:formula1>
            <xm:f>'Y.Menus déroulants'!$B$25:$B$26</xm:f>
          </x14:formula1>
          <xm:sqref>D86</xm:sqref>
        </x14:dataValidation>
        <x14:dataValidation type="list" allowBlank="1" showInputMessage="1" showErrorMessage="1" xr:uid="{C414FE53-0E2D-4F7E-8F46-868A004BA283}">
          <x14:formula1>
            <xm:f>'Y.Menus déroulants'!$B$30:$B$31</xm:f>
          </x14:formula1>
          <xm:sqref>D84:E84</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6831C6-C43E-46F3-8474-AD121BA7BF23}">
  <sheetPr codeName="Feuil11">
    <tabColor rgb="FF5B7F95"/>
    <pageSetUpPr fitToPage="1"/>
  </sheetPr>
  <dimension ref="B1:T77"/>
  <sheetViews>
    <sheetView showGridLines="0" zoomScale="120" zoomScaleNormal="100" workbookViewId="0">
      <selection activeCell="C13" sqref="C13:E13"/>
    </sheetView>
  </sheetViews>
  <sheetFormatPr baseColWidth="10" defaultColWidth="11" defaultRowHeight="13.8"/>
  <cols>
    <col min="1" max="1" width="2.5" customWidth="1"/>
    <col min="2" max="2" width="2.59765625" customWidth="1"/>
    <col min="3" max="3" width="26.09765625" customWidth="1"/>
    <col min="4" max="4" width="2.5" customWidth="1"/>
    <col min="5" max="5" width="26.09765625" customWidth="1"/>
    <col min="6" max="6" width="2.5" customWidth="1"/>
    <col min="7" max="7" width="26.09765625" customWidth="1"/>
    <col min="8" max="8" width="2.5" customWidth="1"/>
    <col min="9" max="9" width="26.09765625" customWidth="1"/>
    <col min="10" max="10" width="2.5" customWidth="1"/>
    <col min="11" max="11" width="13.59765625" customWidth="1"/>
    <col min="13" max="14" width="2.59765625" customWidth="1"/>
    <col min="15" max="15" width="2.09765625" customWidth="1"/>
    <col min="16" max="20" width="11" style="305"/>
  </cols>
  <sheetData>
    <row r="1" spans="2:17" ht="13.5" customHeight="1"/>
    <row r="2" spans="2:17" ht="44.55" customHeight="1">
      <c r="B2" s="657" t="s">
        <v>177</v>
      </c>
      <c r="C2" s="657"/>
      <c r="D2" s="657"/>
      <c r="E2" s="657"/>
      <c r="F2" s="657"/>
      <c r="G2" s="657"/>
      <c r="H2" s="657"/>
      <c r="I2" s="657"/>
      <c r="J2" s="140"/>
      <c r="K2" s="55"/>
      <c r="L2" s="55"/>
      <c r="M2" s="55"/>
      <c r="N2" s="55"/>
      <c r="O2" s="55"/>
      <c r="P2" s="306"/>
      <c r="Q2" s="306"/>
    </row>
    <row r="3" spans="2:17" ht="17.399999999999999">
      <c r="B3" s="42" t="s">
        <v>1</v>
      </c>
      <c r="E3" s="56"/>
      <c r="F3" s="57"/>
      <c r="G3" s="57"/>
      <c r="H3" s="57"/>
      <c r="I3" s="57"/>
      <c r="J3" s="57"/>
      <c r="K3" s="57"/>
    </row>
    <row r="4" spans="2:17" ht="24.6">
      <c r="C4" s="58"/>
      <c r="E4" s="56"/>
      <c r="F4" s="57"/>
      <c r="G4" s="57"/>
      <c r="H4" s="57"/>
      <c r="I4" s="57"/>
      <c r="J4" s="57"/>
      <c r="K4" s="57"/>
    </row>
    <row r="5" spans="2:17">
      <c r="O5" s="43" t="s">
        <v>5</v>
      </c>
    </row>
    <row r="6" spans="2:17">
      <c r="M6" s="46"/>
      <c r="O6" s="46" t="str">
        <f>'1.Demande d''admissibilité'!R6</f>
        <v>version n°3 2025-02</v>
      </c>
    </row>
    <row r="7" spans="2:17" ht="15" customHeight="1">
      <c r="B7" s="47"/>
      <c r="C7" s="662" t="s">
        <v>178</v>
      </c>
      <c r="D7" s="663"/>
      <c r="E7" s="663"/>
      <c r="F7" s="663"/>
      <c r="G7" s="663"/>
      <c r="H7" s="663"/>
      <c r="I7" s="663"/>
      <c r="J7" s="663"/>
      <c r="K7" s="663"/>
      <c r="L7" s="663"/>
      <c r="M7" s="47"/>
      <c r="N7" s="47"/>
      <c r="O7" s="47"/>
    </row>
    <row r="8" spans="2:17" ht="6.75" customHeight="1" thickBot="1">
      <c r="B8" s="44"/>
      <c r="C8" s="141"/>
      <c r="D8" s="66"/>
      <c r="E8" s="66"/>
      <c r="F8" s="66"/>
      <c r="G8" s="66"/>
      <c r="H8" s="66"/>
      <c r="I8" s="66"/>
      <c r="J8" s="66"/>
      <c r="K8" s="66"/>
      <c r="L8" s="66"/>
      <c r="M8" s="44"/>
      <c r="N8" s="44"/>
      <c r="O8" s="44"/>
    </row>
    <row r="9" spans="2:17" ht="14.4" thickBot="1">
      <c r="B9" s="44"/>
      <c r="C9" s="658" t="s">
        <v>179</v>
      </c>
      <c r="D9" s="658"/>
      <c r="E9" s="658"/>
      <c r="F9" s="139"/>
      <c r="G9" s="659"/>
      <c r="H9" s="660"/>
      <c r="I9" s="660"/>
      <c r="J9" s="660"/>
      <c r="K9" s="661"/>
      <c r="L9" s="86" t="s">
        <v>180</v>
      </c>
      <c r="M9" s="44"/>
      <c r="N9" s="44"/>
      <c r="O9" s="44"/>
    </row>
    <row r="10" spans="2:17" ht="14.55" customHeight="1">
      <c r="B10" s="44"/>
      <c r="C10" s="533" t="s">
        <v>181</v>
      </c>
      <c r="D10" s="533"/>
      <c r="E10" s="533"/>
      <c r="F10" s="533"/>
      <c r="G10" s="533"/>
      <c r="H10" s="533"/>
      <c r="I10" s="533"/>
      <c r="J10" s="533"/>
      <c r="K10" s="533"/>
      <c r="L10" s="533"/>
      <c r="M10" s="44"/>
      <c r="N10" s="44"/>
      <c r="O10" s="44"/>
    </row>
    <row r="11" spans="2:17" ht="14.55" customHeight="1">
      <c r="B11" s="44"/>
      <c r="C11" s="86" t="s">
        <v>182</v>
      </c>
      <c r="D11" s="664" t="str">
        <f>'2.Rapport détaillé des coûts'!G6</f>
        <v>PE2XX-XXXX</v>
      </c>
      <c r="E11" s="664"/>
      <c r="F11" s="132" t="s">
        <v>183</v>
      </c>
      <c r="G11" s="44"/>
      <c r="H11" s="132"/>
      <c r="I11" s="132"/>
      <c r="J11" s="44"/>
      <c r="K11" s="44"/>
      <c r="L11" s="44"/>
      <c r="M11" s="44"/>
      <c r="N11" s="44"/>
      <c r="O11" s="44"/>
    </row>
    <row r="12" spans="2:17" ht="7.05" customHeight="1" thickBot="1">
      <c r="B12" s="44"/>
      <c r="C12" s="141"/>
      <c r="D12" s="66"/>
      <c r="E12" s="66"/>
      <c r="F12" s="66"/>
      <c r="G12" s="66"/>
      <c r="H12" s="66"/>
      <c r="I12" s="66"/>
      <c r="J12" s="66"/>
      <c r="K12" s="66"/>
      <c r="L12" s="66"/>
      <c r="M12" s="44"/>
      <c r="N12" s="44"/>
      <c r="O12" s="44"/>
    </row>
    <row r="13" spans="2:17" ht="14.55" customHeight="1" thickBot="1">
      <c r="B13" s="121" t="s">
        <v>184</v>
      </c>
      <c r="C13" s="653" t="s">
        <v>21</v>
      </c>
      <c r="D13" s="654"/>
      <c r="E13" s="655"/>
      <c r="F13" s="66"/>
      <c r="G13" s="66"/>
      <c r="H13" s="66"/>
      <c r="I13" s="66"/>
      <c r="J13" s="66"/>
      <c r="K13" s="66"/>
      <c r="L13" s="66"/>
      <c r="M13" s="44"/>
      <c r="N13" s="44"/>
      <c r="O13" s="44"/>
    </row>
    <row r="14" spans="2:17" ht="7.05" customHeight="1">
      <c r="B14" s="44"/>
      <c r="C14" s="141"/>
      <c r="D14" s="66"/>
      <c r="E14" s="66"/>
      <c r="F14" s="66"/>
      <c r="G14" s="66"/>
      <c r="H14" s="66"/>
      <c r="I14" s="66"/>
      <c r="J14" s="66"/>
      <c r="K14" s="66"/>
      <c r="L14" s="66"/>
      <c r="M14" s="44"/>
      <c r="N14" s="44"/>
      <c r="O14" s="44"/>
    </row>
    <row r="15" spans="2:17" ht="13.5" customHeight="1">
      <c r="B15" s="44"/>
      <c r="C15" s="52" t="s">
        <v>185</v>
      </c>
      <c r="D15" s="66"/>
      <c r="E15" s="66"/>
      <c r="F15" s="66"/>
      <c r="G15" s="66"/>
      <c r="H15" s="66"/>
      <c r="I15" s="66"/>
      <c r="J15" s="66"/>
      <c r="K15" s="66"/>
      <c r="L15" s="66"/>
      <c r="M15" s="44"/>
      <c r="N15" s="44"/>
      <c r="O15" s="44"/>
    </row>
    <row r="16" spans="2:17" ht="7.05" customHeight="1">
      <c r="B16" s="44"/>
      <c r="C16" s="44"/>
      <c r="D16" s="44"/>
      <c r="E16" s="44"/>
      <c r="F16" s="44"/>
      <c r="G16" s="44"/>
      <c r="H16" s="44"/>
      <c r="I16" s="44"/>
      <c r="J16" s="44"/>
      <c r="K16" s="44"/>
      <c r="L16" s="44"/>
      <c r="M16" s="44"/>
      <c r="N16" s="44"/>
      <c r="O16" s="44"/>
    </row>
    <row r="17" spans="2:15" ht="28.05" customHeight="1">
      <c r="B17" s="44"/>
      <c r="C17" s="533" t="s">
        <v>186</v>
      </c>
      <c r="D17" s="533"/>
      <c r="E17" s="533"/>
      <c r="F17" s="533"/>
      <c r="G17" s="533"/>
      <c r="H17" s="533"/>
      <c r="I17" s="533"/>
      <c r="J17" s="533"/>
      <c r="K17" s="533"/>
      <c r="L17" s="533"/>
      <c r="M17" s="44"/>
      <c r="N17" s="44"/>
      <c r="O17" s="44"/>
    </row>
    <row r="18" spans="2:15" ht="7.05" customHeight="1" thickBot="1">
      <c r="B18" s="44"/>
      <c r="C18" s="139"/>
      <c r="D18" s="139"/>
      <c r="E18" s="139"/>
      <c r="F18" s="139"/>
      <c r="G18" s="139"/>
      <c r="H18" s="139"/>
      <c r="I18" s="139"/>
      <c r="J18" s="139"/>
      <c r="K18" s="139"/>
      <c r="L18" s="139"/>
      <c r="M18" s="44"/>
      <c r="N18" s="44"/>
      <c r="O18" s="44"/>
    </row>
    <row r="19" spans="2:15" ht="14.55" customHeight="1" thickBot="1">
      <c r="B19" s="121" t="s">
        <v>184</v>
      </c>
      <c r="C19" s="534" t="s">
        <v>187</v>
      </c>
      <c r="D19" s="534"/>
      <c r="E19" s="534"/>
      <c r="F19" s="665"/>
      <c r="G19" s="666"/>
      <c r="H19" s="139"/>
      <c r="I19" s="44"/>
      <c r="J19" s="139"/>
      <c r="K19" s="488"/>
      <c r="L19" s="488"/>
      <c r="M19" s="44"/>
      <c r="N19" s="44"/>
      <c r="O19" s="44"/>
    </row>
    <row r="20" spans="2:15" ht="21" customHeight="1">
      <c r="B20" s="44"/>
      <c r="C20" s="139"/>
      <c r="D20" s="139"/>
      <c r="E20" s="139"/>
      <c r="F20" s="667" t="s">
        <v>36</v>
      </c>
      <c r="G20" s="667"/>
      <c r="H20" s="139"/>
      <c r="I20" s="139"/>
      <c r="J20" s="139"/>
      <c r="K20" s="139"/>
      <c r="L20" s="139"/>
      <c r="M20" s="44"/>
      <c r="N20" s="44"/>
      <c r="O20" s="44"/>
    </row>
    <row r="21" spans="2:15" ht="32.1" customHeight="1">
      <c r="B21" s="44"/>
      <c r="C21" s="533" t="s">
        <v>188</v>
      </c>
      <c r="D21" s="533"/>
      <c r="E21" s="533"/>
      <c r="F21" s="533"/>
      <c r="G21" s="533"/>
      <c r="H21" s="533"/>
      <c r="I21" s="533"/>
      <c r="J21" s="533"/>
      <c r="K21" s="533"/>
      <c r="L21" s="533"/>
      <c r="M21" s="44"/>
      <c r="N21" s="44"/>
      <c r="O21" s="44"/>
    </row>
    <row r="22" spans="2:15" ht="7.5" customHeight="1">
      <c r="B22" s="44"/>
      <c r="C22" s="85"/>
      <c r="D22" s="85"/>
      <c r="E22" s="85"/>
      <c r="F22" s="85"/>
      <c r="G22" s="85"/>
      <c r="H22" s="85"/>
      <c r="I22" s="85"/>
      <c r="J22" s="85"/>
      <c r="K22" s="85"/>
      <c r="L22" s="85"/>
      <c r="M22" s="44"/>
      <c r="N22" s="44"/>
      <c r="O22" s="44"/>
    </row>
    <row r="23" spans="2:15" ht="14.55" customHeight="1">
      <c r="B23" s="44"/>
      <c r="C23" s="534" t="s">
        <v>189</v>
      </c>
      <c r="D23" s="534"/>
      <c r="E23" s="534"/>
      <c r="F23" s="534"/>
      <c r="G23" s="534"/>
      <c r="H23" s="85"/>
      <c r="I23" s="85"/>
      <c r="J23" s="85"/>
      <c r="K23" s="85"/>
      <c r="L23" s="85"/>
      <c r="M23" s="44"/>
      <c r="N23" s="44"/>
      <c r="O23" s="44"/>
    </row>
    <row r="24" spans="2:15" ht="26.55" customHeight="1">
      <c r="B24" s="44"/>
      <c r="C24" s="488" t="s">
        <v>190</v>
      </c>
      <c r="D24" s="488"/>
      <c r="E24" s="488"/>
      <c r="F24" s="488"/>
      <c r="G24" s="488"/>
      <c r="H24" s="488"/>
      <c r="I24" s="488"/>
      <c r="J24" s="488"/>
      <c r="K24" s="488"/>
      <c r="L24" s="488"/>
      <c r="M24" s="44"/>
      <c r="N24" s="44"/>
      <c r="O24" s="44"/>
    </row>
    <row r="25" spans="2:15" ht="7.05" customHeight="1">
      <c r="B25" s="44"/>
      <c r="C25" s="141"/>
      <c r="D25" s="141"/>
      <c r="E25" s="141"/>
      <c r="F25" s="141"/>
      <c r="G25" s="141"/>
      <c r="H25" s="141"/>
      <c r="I25" s="141"/>
      <c r="J25" s="141"/>
      <c r="K25" s="141"/>
      <c r="L25" s="141"/>
      <c r="M25" s="44"/>
      <c r="N25" s="44"/>
      <c r="O25" s="44"/>
    </row>
    <row r="26" spans="2:15" ht="26.55" customHeight="1" thickBot="1">
      <c r="B26" s="44"/>
      <c r="C26" s="529" t="s">
        <v>52</v>
      </c>
      <c r="D26" s="529"/>
      <c r="E26" s="529" t="s">
        <v>53</v>
      </c>
      <c r="F26" s="529"/>
      <c r="G26" s="529" t="s">
        <v>191</v>
      </c>
      <c r="H26" s="529"/>
      <c r="I26" s="529" t="s">
        <v>192</v>
      </c>
      <c r="J26" s="529"/>
      <c r="K26" s="529" t="s">
        <v>193</v>
      </c>
      <c r="L26" s="529"/>
      <c r="M26" s="44"/>
      <c r="N26" s="44"/>
      <c r="O26" s="44"/>
    </row>
    <row r="27" spans="2:15" ht="17.100000000000001" customHeight="1">
      <c r="B27" s="44"/>
      <c r="C27" s="674"/>
      <c r="D27" s="675"/>
      <c r="E27" s="675"/>
      <c r="F27" s="675"/>
      <c r="G27" s="671">
        <v>0</v>
      </c>
      <c r="H27" s="671"/>
      <c r="I27" s="669">
        <v>0</v>
      </c>
      <c r="J27" s="669"/>
      <c r="K27" s="669">
        <v>0</v>
      </c>
      <c r="L27" s="670"/>
      <c r="M27" s="44"/>
      <c r="N27" s="44"/>
      <c r="O27" s="44"/>
    </row>
    <row r="28" spans="2:15" ht="17.100000000000001" customHeight="1" thickBot="1">
      <c r="B28" s="44"/>
      <c r="C28" s="676"/>
      <c r="D28" s="677"/>
      <c r="E28" s="677"/>
      <c r="F28" s="677"/>
      <c r="G28" s="672">
        <v>0</v>
      </c>
      <c r="H28" s="672"/>
      <c r="I28" s="672">
        <v>0</v>
      </c>
      <c r="J28" s="672"/>
      <c r="K28" s="672">
        <v>0</v>
      </c>
      <c r="L28" s="673"/>
      <c r="M28" s="44"/>
      <c r="N28" s="44"/>
      <c r="O28" s="44"/>
    </row>
    <row r="29" spans="2:15" ht="7.5" customHeight="1">
      <c r="B29" s="44"/>
      <c r="C29" s="85"/>
      <c r="D29" s="85"/>
      <c r="E29" s="85"/>
      <c r="F29" s="85"/>
      <c r="G29" s="85"/>
      <c r="H29" s="280"/>
      <c r="I29" s="85"/>
      <c r="J29" s="85"/>
      <c r="K29" s="85"/>
      <c r="L29" s="85"/>
      <c r="M29" s="44"/>
      <c r="N29" s="44"/>
      <c r="O29" s="44"/>
    </row>
    <row r="30" spans="2:15" ht="29.1" customHeight="1">
      <c r="B30" s="44"/>
      <c r="C30" s="488" t="s">
        <v>194</v>
      </c>
      <c r="D30" s="488"/>
      <c r="E30" s="488"/>
      <c r="F30" s="488"/>
      <c r="G30" s="488"/>
      <c r="H30" s="488"/>
      <c r="I30" s="488"/>
      <c r="J30" s="488"/>
      <c r="K30" s="488"/>
      <c r="L30" s="488"/>
      <c r="M30" s="44"/>
      <c r="N30" s="44"/>
      <c r="O30" s="44"/>
    </row>
    <row r="31" spans="2:15" ht="6.6" customHeight="1">
      <c r="B31" s="44"/>
      <c r="C31" s="139"/>
      <c r="D31" s="139"/>
      <c r="E31" s="139"/>
      <c r="F31" s="139"/>
      <c r="G31" s="139"/>
      <c r="H31" s="139"/>
      <c r="I31" s="139"/>
      <c r="J31" s="139"/>
      <c r="K31" s="139"/>
      <c r="L31" s="139"/>
      <c r="M31" s="44"/>
      <c r="N31" s="44"/>
      <c r="O31" s="44"/>
    </row>
    <row r="32" spans="2:15" ht="6.6" customHeight="1"/>
    <row r="33" spans="2:20" ht="6.6" customHeight="1">
      <c r="B33" s="120"/>
      <c r="C33" s="83"/>
      <c r="D33" s="84"/>
      <c r="E33" s="84"/>
      <c r="F33" s="84"/>
      <c r="G33" s="84"/>
      <c r="H33" s="84"/>
      <c r="I33" s="84"/>
      <c r="J33" s="84"/>
      <c r="K33" s="84"/>
      <c r="L33" s="84"/>
      <c r="M33" s="70"/>
    </row>
    <row r="34" spans="2:20" s="70" customFormat="1" ht="7.05" customHeight="1">
      <c r="B34" s="44"/>
      <c r="C34" s="52"/>
      <c r="D34" s="50"/>
      <c r="E34" s="50"/>
      <c r="F34" s="50"/>
      <c r="G34" s="50"/>
      <c r="H34" s="50"/>
      <c r="I34" s="50"/>
      <c r="J34" s="50"/>
      <c r="K34" s="50"/>
      <c r="L34" s="50"/>
      <c r="M34" s="50"/>
      <c r="N34" s="50"/>
      <c r="O34" s="50"/>
      <c r="P34" s="316"/>
      <c r="Q34" s="308"/>
      <c r="R34" s="308"/>
      <c r="S34" s="308"/>
      <c r="T34" s="308"/>
    </row>
    <row r="35" spans="2:20" s="70" customFormat="1" ht="14.55" customHeight="1">
      <c r="B35" s="44"/>
      <c r="C35" s="48" t="s">
        <v>156</v>
      </c>
      <c r="D35" s="50"/>
      <c r="E35" s="50"/>
      <c r="F35" s="50"/>
      <c r="G35" s="50"/>
      <c r="H35" s="50"/>
      <c r="I35" s="50"/>
      <c r="J35" s="50"/>
      <c r="K35" s="50"/>
      <c r="L35" s="50"/>
      <c r="M35" s="50"/>
      <c r="N35" s="50"/>
      <c r="O35" s="50"/>
      <c r="P35" s="316"/>
      <c r="Q35" s="308"/>
      <c r="R35" s="308"/>
      <c r="S35" s="308"/>
      <c r="T35" s="308"/>
    </row>
    <row r="36" spans="2:20" s="70" customFormat="1" ht="7.05" customHeight="1">
      <c r="B36" s="44"/>
      <c r="C36" s="52"/>
      <c r="D36" s="50"/>
      <c r="E36" s="50"/>
      <c r="F36" s="50"/>
      <c r="G36" s="50"/>
      <c r="H36" s="50"/>
      <c r="I36" s="50"/>
      <c r="J36" s="50"/>
      <c r="K36" s="50"/>
      <c r="L36" s="50"/>
      <c r="M36" s="50"/>
      <c r="N36" s="50"/>
      <c r="O36" s="50"/>
      <c r="P36" s="316"/>
      <c r="Q36" s="308"/>
      <c r="R36" s="308"/>
      <c r="S36" s="308"/>
      <c r="T36" s="308"/>
    </row>
    <row r="37" spans="2:20" ht="14.55" customHeight="1">
      <c r="B37" s="44"/>
      <c r="C37" s="254" t="s">
        <v>195</v>
      </c>
      <c r="D37" s="254"/>
      <c r="E37" s="254"/>
      <c r="F37" s="254"/>
      <c r="G37" s="254"/>
      <c r="H37" s="254"/>
      <c r="I37" s="254"/>
      <c r="J37" s="254"/>
      <c r="K37" s="254"/>
      <c r="L37" s="254"/>
      <c r="M37" s="254"/>
      <c r="N37" s="44"/>
      <c r="O37" s="44"/>
    </row>
    <row r="38" spans="2:20" ht="7.05" customHeight="1">
      <c r="B38" s="44"/>
      <c r="C38" s="139"/>
      <c r="D38" s="139"/>
      <c r="E38" s="139"/>
      <c r="F38" s="139"/>
      <c r="G38" s="139"/>
      <c r="H38" s="139"/>
      <c r="I38" s="139"/>
      <c r="J38" s="139"/>
      <c r="K38" s="139"/>
      <c r="L38" s="139"/>
      <c r="M38" s="139"/>
      <c r="N38" s="44"/>
      <c r="O38" s="44"/>
    </row>
    <row r="39" spans="2:20" ht="14.55" customHeight="1">
      <c r="B39" s="44"/>
      <c r="C39" s="256" t="s">
        <v>196</v>
      </c>
      <c r="D39" s="256"/>
      <c r="E39" s="256"/>
      <c r="F39" s="256"/>
      <c r="G39" s="256"/>
      <c r="H39" s="256"/>
      <c r="I39" s="256"/>
      <c r="J39" s="256"/>
      <c r="K39" s="256"/>
      <c r="L39" s="256"/>
      <c r="M39" s="256"/>
      <c r="N39" s="44"/>
      <c r="O39" s="44"/>
    </row>
    <row r="40" spans="2:20" ht="7.5" customHeight="1">
      <c r="B40" s="44"/>
      <c r="C40" s="85"/>
      <c r="D40" s="85"/>
      <c r="E40" s="85"/>
      <c r="F40" s="85"/>
      <c r="G40" s="85"/>
      <c r="H40" s="85"/>
      <c r="I40" s="85"/>
      <c r="J40" s="85"/>
      <c r="K40" s="85"/>
      <c r="L40" s="85"/>
      <c r="M40" s="85"/>
      <c r="N40" s="44"/>
      <c r="O40" s="44"/>
    </row>
    <row r="41" spans="2:20" ht="14.1" customHeight="1">
      <c r="B41" s="44"/>
      <c r="C41" s="256" t="s">
        <v>197</v>
      </c>
      <c r="D41" s="256"/>
      <c r="E41" s="256"/>
      <c r="F41" s="256"/>
      <c r="G41" s="256"/>
      <c r="H41" s="256"/>
      <c r="I41" s="256"/>
      <c r="J41" s="256"/>
      <c r="K41" s="256"/>
      <c r="L41" s="256"/>
      <c r="M41" s="256"/>
      <c r="N41" s="44"/>
      <c r="O41" s="44"/>
    </row>
    <row r="42" spans="2:20" ht="7.5" customHeight="1">
      <c r="B42" s="44"/>
      <c r="C42" s="85"/>
      <c r="D42" s="85"/>
      <c r="E42" s="85"/>
      <c r="F42" s="85"/>
      <c r="G42" s="85"/>
      <c r="H42" s="85"/>
      <c r="I42" s="85"/>
      <c r="J42" s="85"/>
      <c r="K42" s="85"/>
      <c r="L42" s="85"/>
      <c r="M42" s="85"/>
      <c r="N42" s="44"/>
      <c r="O42" s="44"/>
    </row>
    <row r="43" spans="2:20" ht="14.1" customHeight="1">
      <c r="B43" s="44"/>
      <c r="C43" s="256" t="s">
        <v>198</v>
      </c>
      <c r="D43" s="256"/>
      <c r="E43" s="256"/>
      <c r="F43" s="256"/>
      <c r="G43" s="256"/>
      <c r="H43" s="256"/>
      <c r="I43" s="256"/>
      <c r="J43" s="256"/>
      <c r="K43" s="256"/>
      <c r="L43" s="256"/>
      <c r="M43" s="256"/>
      <c r="N43" s="44"/>
      <c r="O43" s="44"/>
    </row>
    <row r="44" spans="2:20" ht="7.5" customHeight="1">
      <c r="B44" s="44"/>
      <c r="C44" s="85"/>
      <c r="D44" s="85"/>
      <c r="E44" s="85"/>
      <c r="F44" s="85"/>
      <c r="G44" s="85"/>
      <c r="H44" s="85"/>
      <c r="I44" s="85"/>
      <c r="J44" s="85"/>
      <c r="K44" s="85"/>
      <c r="L44" s="85"/>
      <c r="M44" s="85"/>
      <c r="N44" s="44"/>
      <c r="O44" s="44"/>
    </row>
    <row r="45" spans="2:20" ht="14.1" customHeight="1">
      <c r="B45" s="44"/>
      <c r="C45" s="256" t="s">
        <v>199</v>
      </c>
      <c r="D45" s="256"/>
      <c r="E45" s="256"/>
      <c r="F45" s="256"/>
      <c r="G45" s="256"/>
      <c r="H45" s="256"/>
      <c r="I45" s="256"/>
      <c r="J45" s="256"/>
      <c r="K45" s="256"/>
      <c r="L45" s="256"/>
      <c r="M45" s="256"/>
      <c r="N45" s="44"/>
      <c r="O45" s="44"/>
    </row>
    <row r="46" spans="2:20" ht="14.1" customHeight="1">
      <c r="B46" s="44"/>
      <c r="C46" s="281" t="s">
        <v>200</v>
      </c>
      <c r="D46" s="50"/>
      <c r="E46" s="50"/>
      <c r="F46" s="50"/>
      <c r="G46" s="50"/>
      <c r="H46" s="50"/>
      <c r="I46" s="50"/>
      <c r="J46" s="50"/>
      <c r="K46" s="50"/>
      <c r="L46" s="50"/>
      <c r="M46" s="256"/>
      <c r="N46" s="44"/>
      <c r="O46" s="44"/>
    </row>
    <row r="47" spans="2:20" ht="14.1" customHeight="1">
      <c r="B47" s="44"/>
      <c r="C47" s="281" t="s">
        <v>201</v>
      </c>
      <c r="D47" s="50"/>
      <c r="E47" s="50"/>
      <c r="F47" s="50"/>
      <c r="G47" s="50"/>
      <c r="H47" s="50"/>
      <c r="I47" s="50"/>
      <c r="J47" s="50"/>
      <c r="K47" s="50"/>
      <c r="L47" s="50"/>
      <c r="M47" s="256"/>
      <c r="N47" s="44"/>
      <c r="O47" s="44"/>
    </row>
    <row r="48" spans="2:20" ht="14.1" customHeight="1">
      <c r="B48" s="44"/>
      <c r="C48" s="668" t="s">
        <v>202</v>
      </c>
      <c r="D48" s="668"/>
      <c r="E48" s="668"/>
      <c r="F48" s="668"/>
      <c r="G48" s="668"/>
      <c r="H48" s="668"/>
      <c r="I48" s="668"/>
      <c r="J48" s="668"/>
      <c r="K48" s="668"/>
      <c r="L48" s="668"/>
      <c r="M48" s="256"/>
      <c r="N48" s="44"/>
      <c r="O48" s="44"/>
    </row>
    <row r="49" spans="2:20" ht="6.6" customHeight="1">
      <c r="B49" s="44"/>
      <c r="C49" s="282"/>
      <c r="D49" s="282"/>
      <c r="E49" s="282"/>
      <c r="F49" s="282"/>
      <c r="G49" s="282"/>
      <c r="H49" s="282"/>
      <c r="I49" s="282"/>
      <c r="J49" s="282"/>
      <c r="K49" s="282"/>
      <c r="L49" s="282"/>
      <c r="M49" s="256"/>
      <c r="N49" s="44"/>
      <c r="O49" s="44"/>
    </row>
    <row r="50" spans="2:20" ht="7.05" customHeight="1">
      <c r="B50" s="70"/>
      <c r="C50" s="97"/>
      <c r="D50" s="84"/>
      <c r="E50" s="84"/>
      <c r="F50" s="84"/>
      <c r="G50" s="84"/>
      <c r="H50" s="84"/>
      <c r="I50" s="84"/>
      <c r="J50" s="84"/>
      <c r="K50" s="84"/>
      <c r="L50" s="84"/>
      <c r="M50" s="84"/>
    </row>
    <row r="51" spans="2:20" ht="14.1" customHeight="1">
      <c r="B51" s="70"/>
      <c r="C51" s="283" t="s">
        <v>203</v>
      </c>
      <c r="D51" s="84"/>
      <c r="E51" s="84"/>
      <c r="F51" s="84"/>
      <c r="G51" s="84"/>
      <c r="H51" s="84"/>
      <c r="I51" s="84"/>
      <c r="J51" s="84"/>
      <c r="K51" s="84"/>
      <c r="L51" s="84"/>
      <c r="M51" s="43"/>
    </row>
    <row r="52" spans="2:20" ht="6.6" customHeight="1">
      <c r="B52" s="70"/>
      <c r="C52" s="83"/>
      <c r="D52" s="84"/>
      <c r="E52" s="84"/>
      <c r="F52" s="84"/>
      <c r="G52" s="84"/>
      <c r="H52" s="84"/>
      <c r="I52" s="84"/>
      <c r="J52" s="84"/>
      <c r="K52" s="84"/>
      <c r="L52" s="84"/>
      <c r="M52" s="70"/>
    </row>
    <row r="53" spans="2:20" s="70" customFormat="1" ht="6.6" customHeight="1">
      <c r="B53" s="50"/>
      <c r="C53" s="50"/>
      <c r="D53" s="50"/>
      <c r="E53" s="50"/>
      <c r="F53" s="50"/>
      <c r="G53" s="50"/>
      <c r="H53" s="50"/>
      <c r="I53" s="50"/>
      <c r="J53" s="50"/>
      <c r="K53" s="50"/>
      <c r="L53" s="50"/>
      <c r="M53" s="50"/>
      <c r="N53" s="50"/>
      <c r="O53" s="50"/>
      <c r="P53" s="308"/>
      <c r="Q53" s="308"/>
      <c r="R53" s="308"/>
      <c r="S53" s="308"/>
      <c r="T53" s="308"/>
    </row>
    <row r="54" spans="2:20" s="70" customFormat="1" ht="14.1" customHeight="1">
      <c r="B54" s="50"/>
      <c r="C54" s="87" t="s">
        <v>204</v>
      </c>
      <c r="D54" s="50"/>
      <c r="E54" s="50"/>
      <c r="F54" s="50"/>
      <c r="G54" s="50"/>
      <c r="H54" s="50"/>
      <c r="I54" s="87" t="s">
        <v>205</v>
      </c>
      <c r="J54" s="87"/>
      <c r="K54" s="50"/>
      <c r="L54" s="50"/>
      <c r="M54" s="50"/>
      <c r="N54" s="50"/>
      <c r="O54" s="50"/>
      <c r="P54" s="308"/>
      <c r="Q54" s="308"/>
      <c r="R54" s="308"/>
      <c r="S54" s="308"/>
      <c r="T54" s="308"/>
    </row>
    <row r="55" spans="2:20" s="70" customFormat="1" ht="6.6" customHeight="1">
      <c r="B55" s="50"/>
      <c r="C55" s="50"/>
      <c r="D55" s="50"/>
      <c r="E55" s="50"/>
      <c r="F55" s="50"/>
      <c r="G55" s="50"/>
      <c r="H55" s="50"/>
      <c r="I55" s="50"/>
      <c r="J55" s="50"/>
      <c r="K55" s="50"/>
      <c r="L55" s="50"/>
      <c r="M55" s="50"/>
      <c r="N55" s="50"/>
      <c r="O55" s="50"/>
      <c r="P55" s="308"/>
      <c r="Q55" s="308"/>
      <c r="R55" s="308"/>
      <c r="S55" s="308"/>
      <c r="T55" s="308"/>
    </row>
    <row r="56" spans="2:20" s="70" customFormat="1" ht="14.1" customHeight="1">
      <c r="B56" s="44"/>
      <c r="C56" s="488" t="s">
        <v>206</v>
      </c>
      <c r="D56" s="488"/>
      <c r="E56" s="488"/>
      <c r="F56" s="139"/>
      <c r="G56" s="50"/>
      <c r="H56" s="50"/>
      <c r="I56" s="139" t="s">
        <v>207</v>
      </c>
      <c r="J56" s="139"/>
      <c r="K56" s="139"/>
      <c r="L56" s="139"/>
      <c r="M56" s="50"/>
      <c r="N56" s="50"/>
      <c r="O56" s="50"/>
      <c r="P56" s="308"/>
      <c r="Q56" s="308"/>
      <c r="R56" s="308"/>
      <c r="S56" s="308"/>
      <c r="T56" s="308"/>
    </row>
    <row r="57" spans="2:20" s="70" customFormat="1" ht="7.05" customHeight="1" thickBot="1">
      <c r="B57" s="44"/>
      <c r="C57" s="139"/>
      <c r="D57" s="139"/>
      <c r="E57" s="139"/>
      <c r="F57" s="139"/>
      <c r="G57" s="50"/>
      <c r="H57" s="50"/>
      <c r="I57" s="139"/>
      <c r="J57" s="139"/>
      <c r="K57" s="139"/>
      <c r="L57" s="139"/>
      <c r="M57" s="50"/>
      <c r="N57" s="50"/>
      <c r="O57" s="50"/>
      <c r="P57" s="308"/>
      <c r="Q57" s="308"/>
      <c r="R57" s="308"/>
      <c r="S57" s="308"/>
      <c r="T57" s="308"/>
    </row>
    <row r="58" spans="2:20" s="70" customFormat="1" ht="14.1" customHeight="1" thickBot="1">
      <c r="B58" s="44"/>
      <c r="C58" s="507"/>
      <c r="D58" s="508"/>
      <c r="E58" s="508"/>
      <c r="F58" s="508"/>
      <c r="G58" s="509"/>
      <c r="H58" s="50"/>
      <c r="I58" s="507"/>
      <c r="J58" s="508"/>
      <c r="K58" s="508"/>
      <c r="L58" s="508"/>
      <c r="M58" s="509"/>
      <c r="N58" s="50"/>
      <c r="O58" s="50"/>
      <c r="P58" s="308"/>
      <c r="Q58" s="308"/>
      <c r="R58" s="308"/>
      <c r="S58" s="308"/>
      <c r="T58" s="308"/>
    </row>
    <row r="59" spans="2:20" s="70" customFormat="1" ht="7.05" customHeight="1">
      <c r="B59" s="44"/>
      <c r="C59" s="139"/>
      <c r="D59" s="139"/>
      <c r="E59" s="139"/>
      <c r="F59" s="139"/>
      <c r="G59" s="50"/>
      <c r="H59" s="50"/>
      <c r="I59" s="139"/>
      <c r="J59" s="139"/>
      <c r="K59" s="139"/>
      <c r="L59" s="139"/>
      <c r="M59" s="50"/>
      <c r="N59" s="50"/>
      <c r="O59" s="50"/>
      <c r="P59" s="308"/>
      <c r="Q59" s="308"/>
      <c r="R59" s="308"/>
      <c r="S59" s="308"/>
      <c r="T59" s="308"/>
    </row>
    <row r="60" spans="2:20" s="70" customFormat="1" ht="14.55" customHeight="1">
      <c r="B60" s="44"/>
      <c r="C60" s="488" t="s">
        <v>62</v>
      </c>
      <c r="D60" s="488"/>
      <c r="E60" s="488"/>
      <c r="F60" s="139"/>
      <c r="G60" s="50"/>
      <c r="H60" s="50"/>
      <c r="I60" s="488" t="s">
        <v>208</v>
      </c>
      <c r="J60" s="488"/>
      <c r="K60" s="139"/>
      <c r="L60" s="63" t="s">
        <v>209</v>
      </c>
      <c r="M60" s="50"/>
      <c r="N60" s="50"/>
      <c r="O60" s="50"/>
      <c r="P60" s="308"/>
      <c r="Q60" s="308"/>
      <c r="R60" s="308"/>
      <c r="S60" s="308"/>
      <c r="T60" s="308"/>
    </row>
    <row r="61" spans="2:20" s="70" customFormat="1" ht="6.6" customHeight="1" thickBot="1">
      <c r="B61" s="44"/>
      <c r="C61" s="139"/>
      <c r="D61" s="139"/>
      <c r="E61" s="139"/>
      <c r="F61" s="139"/>
      <c r="G61" s="50"/>
      <c r="H61" s="50"/>
      <c r="I61" s="139"/>
      <c r="J61" s="139"/>
      <c r="K61" s="139"/>
      <c r="L61" s="139"/>
      <c r="M61" s="50"/>
      <c r="N61" s="50"/>
      <c r="O61" s="50"/>
      <c r="P61" s="308"/>
      <c r="Q61" s="308"/>
      <c r="R61" s="308"/>
      <c r="S61" s="308"/>
      <c r="T61" s="308"/>
    </row>
    <row r="62" spans="2:20" s="70" customFormat="1" ht="14.1" customHeight="1" thickBot="1">
      <c r="B62" s="44"/>
      <c r="C62" s="507"/>
      <c r="D62" s="508"/>
      <c r="E62" s="508"/>
      <c r="F62" s="508"/>
      <c r="G62" s="509"/>
      <c r="H62" s="50"/>
      <c r="I62" s="507"/>
      <c r="J62" s="509"/>
      <c r="K62" s="139"/>
      <c r="L62" s="489"/>
      <c r="M62" s="490"/>
      <c r="N62" s="50"/>
      <c r="O62" s="50"/>
      <c r="P62" s="308"/>
      <c r="Q62" s="308"/>
      <c r="R62" s="308"/>
      <c r="S62" s="308"/>
      <c r="T62" s="308"/>
    </row>
    <row r="63" spans="2:20" s="70" customFormat="1">
      <c r="B63" s="50"/>
      <c r="C63" s="50"/>
      <c r="D63" s="50"/>
      <c r="E63" s="50"/>
      <c r="F63" s="50"/>
      <c r="G63" s="50"/>
      <c r="H63" s="50"/>
      <c r="I63" s="50"/>
      <c r="J63" s="50"/>
      <c r="K63" s="50"/>
      <c r="L63" s="510" t="s">
        <v>36</v>
      </c>
      <c r="M63" s="510"/>
      <c r="N63" s="134"/>
      <c r="O63" s="50"/>
      <c r="P63" s="308"/>
      <c r="Q63" s="308"/>
      <c r="R63" s="308"/>
      <c r="S63" s="308"/>
      <c r="T63" s="308"/>
    </row>
    <row r="64" spans="2:20" s="70" customFormat="1" ht="14.55" customHeight="1">
      <c r="B64" s="44"/>
      <c r="C64" s="488" t="s">
        <v>210</v>
      </c>
      <c r="D64" s="488"/>
      <c r="E64" s="488"/>
      <c r="F64" s="139"/>
      <c r="G64" s="63" t="s">
        <v>211</v>
      </c>
      <c r="H64" s="50"/>
      <c r="I64" s="139" t="s">
        <v>212</v>
      </c>
      <c r="J64" s="139"/>
      <c r="K64" s="139"/>
      <c r="L64" s="134"/>
      <c r="M64" s="134"/>
      <c r="N64" s="134"/>
      <c r="O64" s="50"/>
      <c r="P64" s="308"/>
      <c r="Q64" s="308"/>
      <c r="R64" s="308"/>
      <c r="S64" s="308"/>
      <c r="T64" s="308"/>
    </row>
    <row r="65" spans="2:20" s="70" customFormat="1" ht="7.05" customHeight="1" thickBot="1">
      <c r="B65" s="44"/>
      <c r="C65" s="139"/>
      <c r="D65" s="139"/>
      <c r="E65" s="139"/>
      <c r="F65" s="139"/>
      <c r="G65" s="50"/>
      <c r="H65" s="50"/>
      <c r="I65" s="139"/>
      <c r="J65" s="139"/>
      <c r="K65" s="139"/>
      <c r="L65" s="139"/>
      <c r="M65" s="50"/>
      <c r="N65" s="50"/>
      <c r="O65" s="50"/>
      <c r="P65" s="308"/>
      <c r="Q65" s="308"/>
      <c r="R65" s="308"/>
      <c r="S65" s="308"/>
      <c r="T65" s="308"/>
    </row>
    <row r="66" spans="2:20" s="70" customFormat="1" ht="14.1" customHeight="1" thickBot="1">
      <c r="B66" s="44"/>
      <c r="C66" s="507"/>
      <c r="D66" s="508"/>
      <c r="E66" s="509"/>
      <c r="F66" s="139"/>
      <c r="G66" s="284"/>
      <c r="H66" s="50"/>
      <c r="I66" s="507"/>
      <c r="J66" s="508"/>
      <c r="K66" s="508"/>
      <c r="L66" s="508"/>
      <c r="M66" s="509"/>
      <c r="N66" s="50"/>
      <c r="O66" s="50"/>
      <c r="P66" s="308"/>
      <c r="Q66" s="308"/>
      <c r="R66" s="308"/>
      <c r="S66" s="308"/>
      <c r="T66" s="308"/>
    </row>
    <row r="67" spans="2:20" s="70" customFormat="1">
      <c r="B67" s="44"/>
      <c r="C67" s="139"/>
      <c r="D67" s="139"/>
      <c r="E67" s="139"/>
      <c r="F67" s="139"/>
      <c r="G67" s="134" t="s">
        <v>36</v>
      </c>
      <c r="H67" s="134"/>
      <c r="I67" s="139"/>
      <c r="J67" s="139"/>
      <c r="K67" s="139"/>
      <c r="L67" s="139"/>
      <c r="M67" s="63"/>
      <c r="N67" s="63"/>
      <c r="O67" s="50"/>
      <c r="P67" s="308"/>
      <c r="Q67" s="308"/>
      <c r="R67" s="308"/>
      <c r="S67" s="308"/>
      <c r="T67" s="308"/>
    </row>
    <row r="68" spans="2:20" s="70" customFormat="1" ht="14.55" customHeight="1">
      <c r="B68" s="44"/>
      <c r="C68" s="488"/>
      <c r="D68" s="488"/>
      <c r="E68" s="488"/>
      <c r="F68" s="139"/>
      <c r="G68" s="134"/>
      <c r="H68" s="134"/>
      <c r="I68" s="139"/>
      <c r="J68" s="139"/>
      <c r="K68" s="139"/>
      <c r="L68" s="139"/>
      <c r="M68" s="63"/>
      <c r="N68" s="63"/>
      <c r="O68" s="50"/>
      <c r="P68" s="308"/>
      <c r="Q68" s="308"/>
      <c r="R68" s="308"/>
      <c r="S68" s="308"/>
      <c r="T68" s="308"/>
    </row>
    <row r="69" spans="2:20">
      <c r="D69" s="65"/>
      <c r="E69" s="65"/>
      <c r="F69" s="65"/>
      <c r="G69" s="65"/>
      <c r="H69" s="65"/>
      <c r="I69" s="65"/>
      <c r="J69" s="65"/>
      <c r="K69" s="65"/>
      <c r="L69" s="65"/>
    </row>
    <row r="70" spans="2:20" s="70" customFormat="1" ht="14.55" customHeight="1">
      <c r="C70" s="165" t="s">
        <v>213</v>
      </c>
      <c r="D70" s="166"/>
      <c r="E70" s="166"/>
      <c r="F70" s="166"/>
      <c r="G70" s="166"/>
      <c r="H70" s="166"/>
      <c r="I70" s="166"/>
      <c r="J70" s="166"/>
      <c r="K70" s="84"/>
      <c r="L70" s="84"/>
      <c r="M70" s="84"/>
      <c r="N70" s="84"/>
      <c r="O70" s="84"/>
      <c r="P70" s="316"/>
      <c r="Q70" s="316"/>
      <c r="R70" s="308"/>
      <c r="S70" s="308"/>
      <c r="T70" s="308"/>
    </row>
    <row r="71" spans="2:20" s="70" customFormat="1" ht="14.55" customHeight="1">
      <c r="C71" s="169" t="s">
        <v>65</v>
      </c>
      <c r="G71" s="168">
        <f>COUNTBLANK(G9)+COUNTBLANK(C13)+COUNTBLANK(F19)+COUNTBLANK(C58)+COUNTBLANK(C62)+COUNTBLANK(C66)+COUNTBLANK(G66)+COUNTBLANK(I58)+COUNTBLANK(I62)+COUNTBLANK(L62)+COUNTBLANK(I66)</f>
        <v>10</v>
      </c>
      <c r="H71" s="165" t="str">
        <f>IF(G71=0,"Votre formulaire est adéquatement complété","Un ou plusieurs champs obligatoires ne sont pas complétés")</f>
        <v>Un ou plusieurs champs obligatoires ne sont pas complétés</v>
      </c>
      <c r="I71" s="165"/>
      <c r="J71" s="165"/>
      <c r="K71" s="165"/>
      <c r="L71" s="84"/>
      <c r="M71" s="84"/>
      <c r="N71" s="84"/>
      <c r="O71" s="84"/>
      <c r="P71" s="316"/>
      <c r="Q71" s="316"/>
      <c r="R71" s="308"/>
      <c r="S71" s="308"/>
      <c r="T71" s="308"/>
    </row>
    <row r="72" spans="2:20" s="70" customFormat="1" ht="14.55" customHeight="1">
      <c r="C72" s="169"/>
      <c r="G72" s="165"/>
      <c r="H72" s="165"/>
      <c r="I72" s="165"/>
      <c r="J72" s="165"/>
      <c r="K72" s="165"/>
      <c r="L72" s="84"/>
      <c r="M72" s="84"/>
      <c r="N72" s="84"/>
      <c r="O72" s="84"/>
      <c r="P72" s="316"/>
      <c r="Q72" s="316"/>
      <c r="R72" s="308"/>
      <c r="S72" s="308"/>
      <c r="T72" s="308"/>
    </row>
    <row r="73" spans="2:20" s="53" customFormat="1" ht="20.25" customHeight="1">
      <c r="C73" s="512" t="s">
        <v>66</v>
      </c>
      <c r="D73" s="512"/>
      <c r="E73" s="512"/>
      <c r="F73" s="512"/>
      <c r="G73" s="512"/>
      <c r="H73" s="512"/>
      <c r="I73" s="512"/>
      <c r="J73" s="512"/>
      <c r="K73" s="512"/>
      <c r="L73" s="512"/>
      <c r="M73" s="512"/>
      <c r="P73" s="318"/>
      <c r="Q73" s="318"/>
      <c r="R73" s="318"/>
      <c r="S73" s="318"/>
      <c r="T73" s="318"/>
    </row>
    <row r="74" spans="2:20" s="67" customFormat="1" ht="25.5" customHeight="1">
      <c r="C74" s="656" t="s">
        <v>214</v>
      </c>
      <c r="D74" s="656"/>
      <c r="E74" s="656"/>
      <c r="F74" s="656"/>
      <c r="G74" s="656"/>
      <c r="H74" s="656"/>
      <c r="I74" s="656"/>
      <c r="J74" s="656"/>
      <c r="K74" s="656"/>
      <c r="L74" s="656"/>
      <c r="M74" s="656"/>
      <c r="N74" s="656"/>
      <c r="P74" s="319"/>
      <c r="Q74" s="319"/>
      <c r="R74" s="319"/>
      <c r="S74" s="319"/>
      <c r="T74" s="319"/>
    </row>
    <row r="75" spans="2:20" s="67" customFormat="1">
      <c r="C75" s="68"/>
      <c r="D75" s="68"/>
      <c r="E75" s="68"/>
      <c r="F75" s="68"/>
      <c r="G75" s="68"/>
      <c r="H75" s="68"/>
      <c r="I75" s="68"/>
      <c r="J75" s="68"/>
      <c r="P75" s="319"/>
      <c r="Q75" s="319"/>
      <c r="R75" s="319"/>
      <c r="S75" s="319"/>
      <c r="T75" s="319"/>
    </row>
    <row r="76" spans="2:20" ht="28.5" customHeight="1">
      <c r="C76" s="505" t="s">
        <v>68</v>
      </c>
      <c r="D76" s="505"/>
      <c r="E76" s="505"/>
      <c r="F76" s="505"/>
      <c r="G76" s="505"/>
      <c r="H76" s="505"/>
      <c r="I76" s="505"/>
      <c r="J76" s="505"/>
      <c r="K76" s="505"/>
      <c r="L76" s="505"/>
    </row>
    <row r="77" spans="2:20">
      <c r="D77" s="65"/>
      <c r="E77" s="65"/>
      <c r="F77" s="65"/>
      <c r="G77" s="65"/>
      <c r="H77" s="65"/>
      <c r="I77" s="65"/>
      <c r="J77" s="65"/>
      <c r="K77" s="65"/>
      <c r="L77" s="65"/>
    </row>
  </sheetData>
  <sheetProtection algorithmName="SHA-512" hashValue="v9UirOpt6wdqtgYAB4NQRcsSWYqU5deR9xdlqqQ7AKAi23TOpgmAu3m9hsSVec/8f7kKq9o2b9iLAsmPn/LTYQ==" saltValue="ooerJKt36GRXnWrn8SsOsA==" spinCount="100000" sheet="1" objects="1" scenarios="1" selectLockedCells="1"/>
  <mergeCells count="48">
    <mergeCell ref="C27:D27"/>
    <mergeCell ref="C28:D28"/>
    <mergeCell ref="E26:F26"/>
    <mergeCell ref="E27:F27"/>
    <mergeCell ref="E28:F28"/>
    <mergeCell ref="G28:H28"/>
    <mergeCell ref="K28:L28"/>
    <mergeCell ref="I26:J26"/>
    <mergeCell ref="I27:J27"/>
    <mergeCell ref="I28:J28"/>
    <mergeCell ref="I58:M58"/>
    <mergeCell ref="F19:G19"/>
    <mergeCell ref="K19:L19"/>
    <mergeCell ref="C17:L17"/>
    <mergeCell ref="C19:E19"/>
    <mergeCell ref="C21:L21"/>
    <mergeCell ref="C24:L24"/>
    <mergeCell ref="F20:G20"/>
    <mergeCell ref="C26:D26"/>
    <mergeCell ref="C23:G23"/>
    <mergeCell ref="C58:G58"/>
    <mergeCell ref="C48:L48"/>
    <mergeCell ref="K26:L26"/>
    <mergeCell ref="K27:L27"/>
    <mergeCell ref="G26:H26"/>
    <mergeCell ref="G27:H27"/>
    <mergeCell ref="B2:I2"/>
    <mergeCell ref="C9:E9"/>
    <mergeCell ref="G9:K9"/>
    <mergeCell ref="C7:L7"/>
    <mergeCell ref="D11:E11"/>
    <mergeCell ref="C10:L10"/>
    <mergeCell ref="C13:E13"/>
    <mergeCell ref="C76:L76"/>
    <mergeCell ref="C73:M73"/>
    <mergeCell ref="C68:E68"/>
    <mergeCell ref="C30:L30"/>
    <mergeCell ref="C66:E66"/>
    <mergeCell ref="C60:E60"/>
    <mergeCell ref="I60:J60"/>
    <mergeCell ref="I66:M66"/>
    <mergeCell ref="C64:E64"/>
    <mergeCell ref="I62:J62"/>
    <mergeCell ref="L62:M62"/>
    <mergeCell ref="C62:G62"/>
    <mergeCell ref="C56:E56"/>
    <mergeCell ref="L63:M63"/>
    <mergeCell ref="C74:N74"/>
  </mergeCells>
  <conditionalFormatting sqref="G71">
    <cfRule type="cellIs" dxfId="5" priority="1" operator="greaterThan">
      <formula>0</formula>
    </cfRule>
    <cfRule type="cellIs" dxfId="4" priority="2" operator="equal">
      <formula>0</formula>
    </cfRule>
  </conditionalFormatting>
  <hyperlinks>
    <hyperlink ref="C73:L73" r:id="rId1" display="Faire parvenir ce formulaire en format Excel à : efficaciteenergetique@energir.com" xr:uid="{15C640BD-DAFC-42F6-B2D4-8CC9F7EAD76F}"/>
  </hyperlinks>
  <pageMargins left="0.7" right="0.7" top="0.75" bottom="0.75" header="0.3" footer="0.3"/>
  <pageSetup scale="70" fitToHeight="0" orientation="portrait" r:id="rId2"/>
  <headerFooter>
    <oddFooter>&amp;LImpression le &amp;D&amp;C&amp;P de &amp;N&amp;R&amp;A</oddFooter>
  </headerFooter>
  <drawing r:id="rId3"/>
  <legacyDrawing r:id="rId4"/>
  <mc:AlternateContent xmlns:mc="http://schemas.openxmlformats.org/markup-compatibility/2006">
    <mc:Choice Requires="x14">
      <controls>
        <mc:AlternateContent xmlns:mc="http://schemas.openxmlformats.org/markup-compatibility/2006">
          <mc:Choice Requires="x14">
            <control shapeId="27660" r:id="rId5" name="Check Box 12">
              <controlPr defaultSize="0" autoFill="0" autoLine="0" autoPict="0">
                <anchor moveWithCells="1">
                  <from>
                    <xdr:col>1</xdr:col>
                    <xdr:colOff>182880</xdr:colOff>
                    <xdr:row>41</xdr:row>
                    <xdr:rowOff>91440</xdr:rowOff>
                  </from>
                  <to>
                    <xdr:col>2</xdr:col>
                    <xdr:colOff>1021080</xdr:colOff>
                    <xdr:row>43</xdr:row>
                    <xdr:rowOff>30480</xdr:rowOff>
                  </to>
                </anchor>
              </controlPr>
            </control>
          </mc:Choice>
        </mc:AlternateContent>
        <mc:AlternateContent xmlns:mc="http://schemas.openxmlformats.org/markup-compatibility/2006">
          <mc:Choice Requires="x14">
            <control shapeId="27661" r:id="rId6" name="Check Box 13">
              <controlPr defaultSize="0" autoFill="0" autoLine="0" autoPict="0">
                <anchor moveWithCells="1">
                  <from>
                    <xdr:col>1</xdr:col>
                    <xdr:colOff>182880</xdr:colOff>
                    <xdr:row>43</xdr:row>
                    <xdr:rowOff>91440</xdr:rowOff>
                  </from>
                  <to>
                    <xdr:col>2</xdr:col>
                    <xdr:colOff>1021080</xdr:colOff>
                    <xdr:row>45</xdr:row>
                    <xdr:rowOff>30480</xdr:rowOff>
                  </to>
                </anchor>
              </controlPr>
            </control>
          </mc:Choice>
        </mc:AlternateContent>
        <mc:AlternateContent xmlns:mc="http://schemas.openxmlformats.org/markup-compatibility/2006">
          <mc:Choice Requires="x14">
            <control shapeId="27665" r:id="rId7" name="Check Box 17">
              <controlPr defaultSize="0" autoFill="0" autoLine="0" autoPict="0">
                <anchor moveWithCells="1">
                  <from>
                    <xdr:col>1</xdr:col>
                    <xdr:colOff>182880</xdr:colOff>
                    <xdr:row>37</xdr:row>
                    <xdr:rowOff>91440</xdr:rowOff>
                  </from>
                  <to>
                    <xdr:col>2</xdr:col>
                    <xdr:colOff>1021080</xdr:colOff>
                    <xdr:row>39</xdr:row>
                    <xdr:rowOff>30480</xdr:rowOff>
                  </to>
                </anchor>
              </controlPr>
            </control>
          </mc:Choice>
        </mc:AlternateContent>
        <mc:AlternateContent xmlns:mc="http://schemas.openxmlformats.org/markup-compatibility/2006">
          <mc:Choice Requires="x14">
            <control shapeId="27666" r:id="rId8" name="Check Box 18">
              <controlPr defaultSize="0" autoFill="0" autoLine="0" autoPict="0">
                <anchor moveWithCells="1">
                  <from>
                    <xdr:col>1</xdr:col>
                    <xdr:colOff>182880</xdr:colOff>
                    <xdr:row>39</xdr:row>
                    <xdr:rowOff>91440</xdr:rowOff>
                  </from>
                  <to>
                    <xdr:col>2</xdr:col>
                    <xdr:colOff>1021080</xdr:colOff>
                    <xdr:row>41</xdr:row>
                    <xdr:rowOff>30480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8FB44EB4-7135-47C8-88F5-48AF9DC486BC}">
            <xm:f>NOT(ISERROR(SEARCH(#REF!="",G71)))</xm:f>
            <xm:f>#REF!=""</xm:f>
            <x14:dxf>
              <font>
                <color rgb="FF9C0006"/>
              </font>
              <fill>
                <patternFill>
                  <bgColor rgb="FFFFC7CE"/>
                </patternFill>
              </fill>
            </x14:dxf>
          </x14:cfRule>
          <xm:sqref>G71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73DE78A6-7F64-4A6B-A8CD-CADCA4C3958B}">
          <x14:formula1>
            <xm:f>'Y.Menus déroulants'!$B$51:$B$53</xm:f>
          </x14:formula1>
          <xm:sqref>C13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DE72D7-8A74-49AE-9713-870E2B7EEB93}">
  <sheetPr codeName="Feuil9">
    <tabColor theme="0"/>
    <pageSetUpPr fitToPage="1"/>
  </sheetPr>
  <dimension ref="A2:Z1300"/>
  <sheetViews>
    <sheetView showGridLines="0" topLeftCell="B1" workbookViewId="0">
      <selection activeCell="M6" sqref="M6"/>
    </sheetView>
  </sheetViews>
  <sheetFormatPr baseColWidth="10" defaultColWidth="9" defaultRowHeight="13.2"/>
  <cols>
    <col min="1" max="1" width="4.09765625" style="8" customWidth="1"/>
    <col min="2" max="2" width="5" style="9" customWidth="1"/>
    <col min="3" max="3" width="9.5" style="9" customWidth="1"/>
    <col min="4" max="4" width="9.296875" style="9" customWidth="1"/>
    <col min="5" max="7" width="9.5" style="9" customWidth="1"/>
    <col min="8" max="8" width="7.09765625" style="9" customWidth="1"/>
    <col min="9" max="9" width="6" style="9" customWidth="1"/>
    <col min="10" max="10" width="5.59765625" style="9" customWidth="1"/>
    <col min="11" max="11" width="9.09765625" style="9" customWidth="1"/>
    <col min="12" max="12" width="12.5" style="9" customWidth="1"/>
    <col min="13" max="13" width="15.5" style="9" customWidth="1"/>
    <col min="14" max="14" width="6.09765625" style="9" customWidth="1"/>
    <col min="15" max="15" width="4.09765625" style="9" customWidth="1"/>
    <col min="16" max="18" width="9" style="78"/>
    <col min="19" max="16384" width="9" style="9"/>
  </cols>
  <sheetData>
    <row r="2" spans="1:26" ht="25.05" customHeight="1">
      <c r="A2" s="1"/>
      <c r="B2" s="1"/>
      <c r="C2" s="1"/>
      <c r="D2" s="1"/>
      <c r="E2" s="1"/>
      <c r="F2" s="1"/>
      <c r="G2" s="1"/>
      <c r="H2" s="1"/>
      <c r="I2" s="1"/>
      <c r="J2" s="1"/>
      <c r="K2" s="1"/>
      <c r="L2" s="1"/>
      <c r="M2" s="2" t="s">
        <v>215</v>
      </c>
      <c r="N2" s="1"/>
      <c r="O2" s="80"/>
      <c r="P2" s="9"/>
      <c r="Q2" s="9"/>
      <c r="R2" s="9"/>
    </row>
    <row r="3" spans="1:26" ht="14.1" customHeight="1">
      <c r="A3" s="1"/>
      <c r="B3" s="1"/>
      <c r="C3" s="1"/>
      <c r="D3" s="1"/>
      <c r="E3" s="1"/>
      <c r="F3" s="1"/>
      <c r="G3" s="1"/>
      <c r="H3" s="1"/>
      <c r="I3" s="1"/>
      <c r="J3" s="1"/>
      <c r="K3" s="1"/>
      <c r="L3" s="1"/>
      <c r="M3" s="1"/>
      <c r="N3" s="1"/>
      <c r="O3" s="80"/>
      <c r="P3" s="9"/>
      <c r="Q3" s="9"/>
      <c r="R3" s="9"/>
    </row>
    <row r="4" spans="1:26" ht="12.75" customHeight="1">
      <c r="A4" s="1"/>
      <c r="B4" s="1"/>
      <c r="C4" s="1"/>
      <c r="D4" s="1"/>
      <c r="E4" s="1"/>
      <c r="F4" s="1"/>
      <c r="G4" s="1"/>
      <c r="H4" s="1"/>
      <c r="I4" s="1"/>
      <c r="J4" s="1"/>
      <c r="K4" s="1"/>
      <c r="L4" s="1"/>
      <c r="M4" s="1"/>
      <c r="N4" s="1"/>
      <c r="O4" s="80"/>
      <c r="P4" s="9"/>
      <c r="Q4" s="9"/>
      <c r="R4" s="9"/>
    </row>
    <row r="5" spans="1:26" ht="14.1" customHeight="1">
      <c r="A5" s="1"/>
      <c r="B5" s="1"/>
      <c r="C5" s="1"/>
      <c r="D5" s="1"/>
      <c r="E5" s="1"/>
      <c r="F5" s="1"/>
      <c r="G5" s="1"/>
      <c r="H5" s="1"/>
      <c r="I5" s="1"/>
      <c r="J5" s="1"/>
      <c r="K5" s="100"/>
      <c r="L5" s="100"/>
      <c r="M5" s="100"/>
      <c r="N5" s="1"/>
      <c r="O5" s="80"/>
      <c r="P5" s="9"/>
      <c r="Q5" s="9"/>
      <c r="R5" s="9"/>
    </row>
    <row r="6" spans="1:26">
      <c r="A6" s="1"/>
      <c r="B6" s="1"/>
      <c r="C6" s="689"/>
      <c r="D6" s="690"/>
      <c r="E6" s="690"/>
      <c r="F6" s="1"/>
      <c r="G6" s="1"/>
      <c r="H6" s="1"/>
      <c r="I6" s="1"/>
      <c r="J6" s="1"/>
      <c r="K6" s="104" t="s">
        <v>216</v>
      </c>
      <c r="L6" s="1"/>
      <c r="M6" s="3"/>
      <c r="N6" s="1"/>
      <c r="O6" s="80"/>
      <c r="P6" s="9"/>
      <c r="Q6" s="9"/>
      <c r="R6" s="9"/>
    </row>
    <row r="7" spans="1:26" ht="14.1" customHeight="1">
      <c r="A7" s="1"/>
      <c r="B7" s="1"/>
      <c r="C7" s="100"/>
      <c r="D7" s="101"/>
      <c r="E7" s="101"/>
      <c r="F7" s="1"/>
      <c r="G7" s="1"/>
      <c r="H7" s="1"/>
      <c r="I7" s="1"/>
      <c r="J7" s="1"/>
      <c r="K7" s="104"/>
      <c r="L7" s="1"/>
      <c r="M7" s="4"/>
      <c r="N7" s="1"/>
      <c r="O7" s="80"/>
      <c r="P7" s="9"/>
      <c r="Q7" s="9"/>
      <c r="R7" s="9"/>
    </row>
    <row r="8" spans="1:26">
      <c r="A8" s="1"/>
      <c r="B8" s="1"/>
      <c r="C8" s="102" t="s">
        <v>217</v>
      </c>
      <c r="D8" s="101"/>
      <c r="E8" s="101"/>
      <c r="F8" s="1"/>
      <c r="G8" s="1"/>
      <c r="H8" s="1"/>
      <c r="I8" s="1"/>
      <c r="J8" s="1"/>
      <c r="K8" s="104" t="s">
        <v>218</v>
      </c>
      <c r="L8" s="1"/>
      <c r="M8" s="5"/>
      <c r="N8" s="1"/>
      <c r="O8" s="80"/>
      <c r="P8" s="9"/>
      <c r="Q8" s="9"/>
      <c r="R8" s="9"/>
    </row>
    <row r="9" spans="1:26">
      <c r="A9" s="1"/>
      <c r="B9" s="1"/>
      <c r="C9" s="681"/>
      <c r="D9" s="681"/>
      <c r="E9" s="681"/>
      <c r="F9" s="6"/>
      <c r="G9" s="6"/>
      <c r="H9" s="6"/>
      <c r="I9" s="1"/>
      <c r="J9" s="1"/>
      <c r="K9" s="6"/>
      <c r="L9" s="1"/>
      <c r="M9" s="6"/>
      <c r="N9" s="1"/>
      <c r="O9" s="80"/>
      <c r="P9" s="9"/>
      <c r="Q9" s="9"/>
      <c r="R9" s="9"/>
    </row>
    <row r="10" spans="1:26">
      <c r="A10" s="1"/>
      <c r="B10" s="1"/>
      <c r="C10" s="681"/>
      <c r="D10" s="681"/>
      <c r="E10" s="681"/>
      <c r="F10" s="102" t="s">
        <v>219</v>
      </c>
      <c r="G10" s="681"/>
      <c r="H10" s="681"/>
      <c r="I10" s="1"/>
      <c r="J10" s="1"/>
      <c r="K10" s="104"/>
      <c r="L10" s="1"/>
      <c r="M10" s="104"/>
      <c r="N10" s="1"/>
      <c r="O10" s="80"/>
      <c r="P10" s="9"/>
      <c r="Q10" s="9"/>
      <c r="R10" s="9"/>
    </row>
    <row r="11" spans="1:26" ht="13.8">
      <c r="A11" s="1"/>
      <c r="B11" s="1"/>
      <c r="C11" s="681"/>
      <c r="D11" s="681"/>
      <c r="E11" s="681"/>
      <c r="F11" s="102"/>
      <c r="G11" s="6"/>
      <c r="H11" s="6"/>
      <c r="I11" s="1"/>
      <c r="J11" s="1"/>
      <c r="K11" s="6"/>
      <c r="L11" s="1"/>
      <c r="M11" s="6"/>
      <c r="N11" s="1"/>
      <c r="O11" s="80"/>
      <c r="P11" s="70"/>
      <c r="Q11" s="96"/>
      <c r="R11" s="96"/>
      <c r="S11" s="96"/>
      <c r="T11" s="96"/>
      <c r="U11" s="96"/>
      <c r="V11" s="96"/>
      <c r="W11" s="96"/>
      <c r="X11" s="96"/>
      <c r="Y11" s="96"/>
      <c r="Z11" s="96"/>
    </row>
    <row r="12" spans="1:26">
      <c r="A12" s="1"/>
      <c r="B12" s="1"/>
      <c r="C12" s="681"/>
      <c r="D12" s="681"/>
      <c r="E12" s="681"/>
      <c r="F12" s="102" t="s">
        <v>220</v>
      </c>
      <c r="G12" s="681"/>
      <c r="H12" s="681"/>
      <c r="I12" s="1"/>
      <c r="J12" s="1"/>
      <c r="K12" s="104"/>
      <c r="L12" s="1"/>
      <c r="M12" s="104"/>
      <c r="N12" s="1"/>
      <c r="O12" s="80"/>
      <c r="P12" s="108"/>
      <c r="Q12" s="108"/>
      <c r="R12" s="108"/>
      <c r="S12" s="80"/>
      <c r="T12" s="80"/>
      <c r="U12" s="80"/>
      <c r="V12" s="80"/>
      <c r="W12" s="80"/>
      <c r="X12" s="80"/>
      <c r="Y12" s="80"/>
      <c r="Z12" s="80"/>
    </row>
    <row r="13" spans="1:26">
      <c r="A13" s="1"/>
      <c r="B13" s="1"/>
      <c r="C13" s="681"/>
      <c r="D13" s="681"/>
      <c r="E13" s="681"/>
      <c r="F13" s="6"/>
      <c r="G13" s="6"/>
      <c r="H13" s="6"/>
      <c r="I13" s="1"/>
      <c r="J13" s="1"/>
      <c r="K13" s="100"/>
      <c r="L13" s="100"/>
      <c r="M13" s="100"/>
      <c r="N13" s="1"/>
      <c r="O13" s="80"/>
      <c r="P13" s="108"/>
      <c r="Q13" s="108"/>
      <c r="R13" s="108"/>
      <c r="S13" s="108"/>
      <c r="T13" s="108"/>
      <c r="U13" s="108"/>
      <c r="V13" s="108"/>
      <c r="W13" s="108"/>
      <c r="X13" s="108"/>
      <c r="Y13" s="108"/>
      <c r="Z13" s="108"/>
    </row>
    <row r="14" spans="1:26">
      <c r="A14" s="1"/>
      <c r="B14" s="1"/>
      <c r="C14" s="7"/>
      <c r="D14" s="7"/>
      <c r="E14" s="7"/>
      <c r="F14" s="1"/>
      <c r="G14" s="1"/>
      <c r="H14" s="1"/>
      <c r="I14" s="1"/>
      <c r="J14" s="1"/>
      <c r="K14" s="100"/>
      <c r="L14" s="100"/>
      <c r="M14" s="100"/>
      <c r="N14" s="1"/>
      <c r="O14" s="80"/>
    </row>
    <row r="15" spans="1:26">
      <c r="A15" s="1"/>
      <c r="B15" s="1"/>
      <c r="C15" s="102" t="s">
        <v>221</v>
      </c>
      <c r="D15" s="1"/>
      <c r="E15" s="1"/>
      <c r="F15" s="1"/>
      <c r="G15" s="1"/>
      <c r="H15" s="1"/>
      <c r="I15" s="1"/>
      <c r="J15" s="1"/>
      <c r="K15" s="1"/>
      <c r="L15" s="1"/>
      <c r="M15" s="1"/>
      <c r="N15" s="1"/>
      <c r="O15" s="80"/>
    </row>
    <row r="16" spans="1:26">
      <c r="A16" s="1"/>
      <c r="B16" s="1"/>
      <c r="C16" s="1"/>
      <c r="D16" s="1"/>
      <c r="E16" s="1"/>
      <c r="F16" s="1"/>
      <c r="G16" s="1"/>
      <c r="H16" s="1"/>
      <c r="I16" s="1"/>
      <c r="J16" s="1"/>
      <c r="K16" s="1"/>
      <c r="L16" s="1"/>
      <c r="M16" s="1"/>
      <c r="N16" s="1"/>
      <c r="O16" s="80"/>
    </row>
    <row r="17" spans="1:18" ht="13.05" customHeight="1">
      <c r="A17" s="1"/>
      <c r="B17" s="1"/>
      <c r="C17" s="688" t="s">
        <v>222</v>
      </c>
      <c r="D17" s="688"/>
      <c r="E17" s="688"/>
      <c r="F17" s="688"/>
      <c r="G17" s="102"/>
      <c r="H17" s="1"/>
      <c r="I17" s="1"/>
      <c r="J17" s="1"/>
      <c r="K17" s="102"/>
      <c r="L17" s="6"/>
      <c r="M17" s="6"/>
      <c r="N17" s="1"/>
      <c r="O17" s="80"/>
    </row>
    <row r="18" spans="1:18">
      <c r="A18" s="1"/>
      <c r="B18" s="1"/>
      <c r="C18" s="684" t="s">
        <v>223</v>
      </c>
      <c r="D18" s="684"/>
      <c r="E18" s="684"/>
      <c r="F18" s="684"/>
      <c r="G18" s="102"/>
      <c r="H18" s="6"/>
      <c r="I18" s="1"/>
      <c r="J18" s="1"/>
      <c r="K18" s="10"/>
      <c r="L18" s="6"/>
      <c r="M18" s="6"/>
      <c r="N18" s="1"/>
      <c r="O18" s="80"/>
    </row>
    <row r="19" spans="1:18">
      <c r="A19" s="1"/>
      <c r="B19" s="1"/>
      <c r="C19" s="684" t="s">
        <v>224</v>
      </c>
      <c r="D19" s="684"/>
      <c r="E19" s="684"/>
      <c r="F19" s="684"/>
      <c r="G19" s="102"/>
      <c r="H19" s="6"/>
      <c r="I19" s="1"/>
      <c r="J19" s="1"/>
      <c r="K19" s="102"/>
      <c r="L19" s="6"/>
      <c r="M19" s="6"/>
      <c r="N19" s="1"/>
      <c r="O19" s="80"/>
    </row>
    <row r="20" spans="1:18">
      <c r="A20" s="1"/>
      <c r="B20" s="1"/>
      <c r="C20" s="684" t="s">
        <v>225</v>
      </c>
      <c r="D20" s="684"/>
      <c r="E20" s="684"/>
      <c r="F20" s="684"/>
      <c r="G20" s="102"/>
      <c r="H20" s="6"/>
      <c r="I20" s="1"/>
      <c r="J20" s="1"/>
      <c r="K20" s="10"/>
      <c r="L20" s="6"/>
      <c r="M20" s="6"/>
      <c r="N20" s="1"/>
      <c r="O20" s="80"/>
    </row>
    <row r="21" spans="1:18">
      <c r="A21" s="1"/>
      <c r="B21" s="1"/>
      <c r="C21" s="688"/>
      <c r="D21" s="688"/>
      <c r="E21" s="688"/>
      <c r="F21" s="688"/>
      <c r="G21" s="684"/>
      <c r="H21" s="684"/>
      <c r="I21" s="1"/>
      <c r="J21" s="1"/>
      <c r="K21" s="102"/>
      <c r="L21" s="684"/>
      <c r="M21" s="684"/>
      <c r="N21" s="1"/>
      <c r="O21" s="80"/>
    </row>
    <row r="22" spans="1:18">
      <c r="A22" s="1"/>
      <c r="B22" s="1"/>
      <c r="C22" s="1"/>
      <c r="D22" s="1"/>
      <c r="E22" s="1"/>
      <c r="F22" s="1"/>
      <c r="G22" s="1"/>
      <c r="H22" s="1"/>
      <c r="I22" s="1"/>
      <c r="J22" s="1"/>
      <c r="K22" s="1"/>
      <c r="L22" s="1"/>
      <c r="M22" s="1"/>
      <c r="N22" s="1"/>
      <c r="O22" s="80"/>
    </row>
    <row r="23" spans="1:18">
      <c r="A23" s="1"/>
      <c r="B23" s="1"/>
      <c r="C23" s="104" t="s">
        <v>226</v>
      </c>
      <c r="D23" s="1"/>
      <c r="E23" s="1"/>
      <c r="F23" s="1"/>
      <c r="G23" s="685"/>
      <c r="H23" s="685"/>
      <c r="I23" s="685"/>
      <c r="J23" s="685"/>
      <c r="K23" s="1"/>
      <c r="L23" s="1"/>
      <c r="M23" s="1"/>
      <c r="N23" s="1"/>
      <c r="O23" s="80"/>
    </row>
    <row r="24" spans="1:18">
      <c r="A24" s="1"/>
      <c r="B24" s="1"/>
      <c r="C24" s="1"/>
      <c r="D24" s="1"/>
      <c r="E24" s="1"/>
      <c r="F24" s="1"/>
      <c r="G24" s="1"/>
      <c r="H24" s="1"/>
      <c r="I24" s="1"/>
      <c r="J24" s="1"/>
      <c r="K24" s="1"/>
      <c r="L24" s="1"/>
      <c r="M24" s="1"/>
      <c r="N24" s="1"/>
      <c r="O24" s="80"/>
    </row>
    <row r="25" spans="1:18">
      <c r="A25" s="1"/>
      <c r="B25" s="1"/>
      <c r="C25" s="686" t="s">
        <v>227</v>
      </c>
      <c r="D25" s="686"/>
      <c r="E25" s="686"/>
      <c r="F25" s="686"/>
      <c r="G25" s="687"/>
      <c r="H25" s="687"/>
      <c r="I25" s="687"/>
      <c r="J25" s="687"/>
      <c r="K25" s="687"/>
      <c r="L25" s="687"/>
      <c r="M25" s="687"/>
      <c r="N25" s="1"/>
      <c r="O25" s="80"/>
    </row>
    <row r="26" spans="1:18">
      <c r="A26" s="1"/>
      <c r="B26" s="1"/>
      <c r="C26" s="686" t="s">
        <v>228</v>
      </c>
      <c r="D26" s="686"/>
      <c r="E26" s="686"/>
      <c r="F26" s="686"/>
      <c r="G26" s="687"/>
      <c r="H26" s="687"/>
      <c r="I26" s="687"/>
      <c r="J26" s="687"/>
      <c r="K26" s="687"/>
      <c r="L26" s="687"/>
      <c r="M26" s="687"/>
      <c r="N26" s="1"/>
      <c r="O26" s="80"/>
    </row>
    <row r="27" spans="1:18">
      <c r="A27" s="1"/>
      <c r="B27" s="1"/>
      <c r="C27" s="1"/>
      <c r="D27" s="1"/>
      <c r="E27" s="1"/>
      <c r="F27" s="1"/>
      <c r="G27" s="1"/>
      <c r="H27" s="1"/>
      <c r="I27" s="1"/>
      <c r="J27" s="1"/>
      <c r="K27" s="1"/>
      <c r="L27" s="1"/>
      <c r="M27" s="1"/>
      <c r="N27" s="1"/>
      <c r="O27" s="80"/>
    </row>
    <row r="28" spans="1:18">
      <c r="A28" s="1"/>
      <c r="B28" s="11"/>
      <c r="C28" s="11"/>
      <c r="D28" s="11"/>
      <c r="E28" s="11"/>
      <c r="F28" s="11"/>
      <c r="G28" s="11"/>
      <c r="H28" s="11"/>
      <c r="I28" s="11"/>
      <c r="J28" s="11"/>
      <c r="K28" s="11"/>
      <c r="L28" s="11"/>
      <c r="M28" s="11"/>
      <c r="N28" s="11"/>
      <c r="O28" s="80"/>
    </row>
    <row r="29" spans="1:18">
      <c r="A29" s="1"/>
      <c r="B29" s="11"/>
      <c r="C29" s="12" t="s">
        <v>229</v>
      </c>
      <c r="D29" s="13"/>
      <c r="E29" s="13"/>
      <c r="F29" s="13"/>
      <c r="G29" s="13"/>
      <c r="H29" s="13"/>
      <c r="I29" s="680"/>
      <c r="J29" s="680"/>
      <c r="K29" s="105"/>
      <c r="L29" s="14"/>
      <c r="M29" s="15" t="s">
        <v>230</v>
      </c>
      <c r="N29" s="16"/>
      <c r="O29" s="80"/>
    </row>
    <row r="30" spans="1:18">
      <c r="A30" s="1"/>
      <c r="B30" s="11"/>
      <c r="C30" s="11"/>
      <c r="D30" s="11"/>
      <c r="E30" s="11"/>
      <c r="F30" s="11"/>
      <c r="G30" s="11"/>
      <c r="H30" s="11"/>
      <c r="I30" s="11"/>
      <c r="J30" s="11"/>
      <c r="K30" s="17"/>
      <c r="L30" s="11"/>
      <c r="M30" s="11"/>
      <c r="N30" s="11"/>
      <c r="O30" s="80"/>
      <c r="P30" s="76"/>
    </row>
    <row r="31" spans="1:18">
      <c r="A31" s="1"/>
      <c r="B31" s="1"/>
      <c r="C31" s="1"/>
      <c r="D31" s="1"/>
      <c r="E31" s="1"/>
      <c r="F31" s="1"/>
      <c r="G31" s="1"/>
      <c r="H31" s="1"/>
      <c r="I31" s="1"/>
      <c r="J31" s="1"/>
      <c r="K31" s="18"/>
      <c r="L31" s="1"/>
      <c r="M31" s="19"/>
      <c r="N31" s="1"/>
      <c r="O31" s="80"/>
      <c r="P31" s="76"/>
    </row>
    <row r="32" spans="1:18" ht="13.05" customHeight="1">
      <c r="A32" s="1"/>
      <c r="B32" s="18"/>
      <c r="C32" s="102" t="s">
        <v>231</v>
      </c>
      <c r="D32" s="103"/>
      <c r="E32" s="99"/>
      <c r="F32" s="20"/>
      <c r="G32" s="103"/>
      <c r="H32" s="103"/>
      <c r="I32" s="103"/>
      <c r="J32" s="20"/>
      <c r="K32" s="21"/>
      <c r="L32" s="22"/>
      <c r="M32" s="23"/>
      <c r="N32" s="24" t="s">
        <v>232</v>
      </c>
      <c r="O32" s="80"/>
      <c r="P32" s="76"/>
      <c r="R32" s="9"/>
    </row>
    <row r="33" spans="1:17" s="9" customFormat="1" ht="13.05" customHeight="1">
      <c r="A33" s="1"/>
      <c r="B33" s="1"/>
      <c r="C33" s="1"/>
      <c r="D33" s="103"/>
      <c r="E33" s="103"/>
      <c r="F33" s="103"/>
      <c r="G33" s="103"/>
      <c r="H33" s="103"/>
      <c r="I33" s="103"/>
      <c r="J33" s="20"/>
      <c r="K33" s="21"/>
      <c r="L33" s="22"/>
      <c r="M33" s="25"/>
      <c r="N33" s="6"/>
      <c r="O33" s="80"/>
      <c r="P33" s="76"/>
      <c r="Q33" s="78"/>
    </row>
    <row r="34" spans="1:17" s="9" customFormat="1" ht="13.05" customHeight="1">
      <c r="A34" s="1"/>
      <c r="B34" s="1"/>
      <c r="C34" s="102" t="s">
        <v>233</v>
      </c>
      <c r="D34" s="103"/>
      <c r="E34" s="103"/>
      <c r="F34" s="103"/>
      <c r="G34" s="103"/>
      <c r="H34" s="103"/>
      <c r="I34" s="103"/>
      <c r="J34" s="20"/>
      <c r="K34" s="21"/>
      <c r="L34" s="22"/>
      <c r="M34" s="25"/>
      <c r="N34" s="6"/>
      <c r="O34" s="80"/>
      <c r="P34" s="76"/>
      <c r="Q34" s="78"/>
    </row>
    <row r="35" spans="1:17" s="9" customFormat="1" ht="13.05" customHeight="1">
      <c r="A35" s="1"/>
      <c r="B35" s="1"/>
      <c r="C35" s="681"/>
      <c r="D35" s="681"/>
      <c r="E35" s="681"/>
      <c r="F35" s="103"/>
      <c r="G35" s="103"/>
      <c r="H35" s="103"/>
      <c r="I35" s="103"/>
      <c r="J35" s="20"/>
      <c r="K35" s="21"/>
      <c r="L35" s="22"/>
      <c r="M35" s="25"/>
      <c r="N35" s="6"/>
      <c r="O35" s="80"/>
      <c r="P35" s="76"/>
      <c r="Q35" s="78"/>
    </row>
    <row r="36" spans="1:17" s="9" customFormat="1" ht="13.05" customHeight="1">
      <c r="A36" s="1"/>
      <c r="B36" s="1"/>
      <c r="C36" s="681"/>
      <c r="D36" s="681"/>
      <c r="E36" s="681"/>
      <c r="F36" s="103"/>
      <c r="G36" s="103"/>
      <c r="H36" s="103"/>
      <c r="I36" s="103"/>
      <c r="J36" s="20"/>
      <c r="K36" s="21"/>
      <c r="L36" s="22"/>
      <c r="M36" s="25"/>
      <c r="N36" s="6"/>
      <c r="O36" s="80"/>
      <c r="P36" s="76"/>
      <c r="Q36" s="78"/>
    </row>
    <row r="37" spans="1:17" s="9" customFormat="1" ht="13.05" customHeight="1">
      <c r="A37" s="1"/>
      <c r="B37" s="1"/>
      <c r="C37" s="681"/>
      <c r="D37" s="681"/>
      <c r="E37" s="681"/>
      <c r="F37" s="103"/>
      <c r="G37" s="103"/>
      <c r="H37" s="103"/>
      <c r="I37" s="103"/>
      <c r="J37" s="20"/>
      <c r="K37" s="21"/>
      <c r="L37" s="22"/>
      <c r="M37" s="25"/>
      <c r="N37" s="6"/>
      <c r="O37" s="80"/>
      <c r="P37" s="76"/>
      <c r="Q37" s="78"/>
    </row>
    <row r="38" spans="1:17" s="9" customFormat="1" ht="13.05" customHeight="1">
      <c r="A38" s="1"/>
      <c r="B38" s="1"/>
      <c r="C38" s="103"/>
      <c r="D38" s="103"/>
      <c r="E38" s="103"/>
      <c r="F38" s="103"/>
      <c r="G38" s="103"/>
      <c r="H38" s="103"/>
      <c r="I38" s="103"/>
      <c r="J38" s="20"/>
      <c r="K38" s="21"/>
      <c r="L38" s="22"/>
      <c r="M38" s="25"/>
      <c r="N38" s="6"/>
      <c r="O38" s="80"/>
      <c r="P38" s="76"/>
      <c r="Q38" s="78"/>
    </row>
    <row r="39" spans="1:17" s="9" customFormat="1" ht="13.05" customHeight="1">
      <c r="A39" s="1"/>
      <c r="B39" s="1"/>
      <c r="C39" s="102" t="s">
        <v>234</v>
      </c>
      <c r="D39" s="103"/>
      <c r="E39" s="103"/>
      <c r="F39" s="103"/>
      <c r="G39" s="103"/>
      <c r="H39" s="103"/>
      <c r="I39" s="103"/>
      <c r="J39" s="20"/>
      <c r="K39" s="21"/>
      <c r="L39" s="22"/>
      <c r="M39" s="25"/>
      <c r="N39" s="6"/>
      <c r="O39" s="80"/>
      <c r="P39" s="76"/>
      <c r="Q39" s="78"/>
    </row>
    <row r="40" spans="1:17" s="9" customFormat="1" ht="13.05" customHeight="1">
      <c r="A40" s="1"/>
      <c r="B40" s="1"/>
      <c r="C40" s="682"/>
      <c r="D40" s="682"/>
      <c r="E40" s="682"/>
      <c r="F40" s="682"/>
      <c r="G40" s="682"/>
      <c r="H40" s="682"/>
      <c r="I40" s="682"/>
      <c r="J40" s="682"/>
      <c r="K40" s="682"/>
      <c r="L40" s="22"/>
      <c r="M40" s="25"/>
      <c r="N40" s="6"/>
      <c r="O40" s="80"/>
      <c r="P40" s="76"/>
      <c r="Q40" s="78"/>
    </row>
    <row r="41" spans="1:17" s="9" customFormat="1" ht="13.05" customHeight="1">
      <c r="A41" s="1"/>
      <c r="B41" s="1"/>
      <c r="C41" s="682"/>
      <c r="D41" s="682"/>
      <c r="E41" s="682"/>
      <c r="F41" s="682"/>
      <c r="G41" s="682"/>
      <c r="H41" s="682"/>
      <c r="I41" s="682"/>
      <c r="J41" s="682"/>
      <c r="K41" s="682"/>
      <c r="L41" s="22"/>
      <c r="M41" s="25"/>
      <c r="N41" s="6"/>
      <c r="O41" s="80"/>
      <c r="P41" s="76"/>
      <c r="Q41" s="78"/>
    </row>
    <row r="42" spans="1:17" s="9" customFormat="1" ht="13.05" customHeight="1">
      <c r="A42" s="1"/>
      <c r="B42" s="1"/>
      <c r="C42" s="682"/>
      <c r="D42" s="682"/>
      <c r="E42" s="682"/>
      <c r="F42" s="682"/>
      <c r="G42" s="682"/>
      <c r="H42" s="682"/>
      <c r="I42" s="682"/>
      <c r="J42" s="682"/>
      <c r="K42" s="682"/>
      <c r="L42" s="22"/>
      <c r="M42" s="25"/>
      <c r="N42" s="6"/>
      <c r="O42" s="80"/>
      <c r="P42" s="76"/>
      <c r="Q42" s="78"/>
    </row>
    <row r="43" spans="1:17" s="9" customFormat="1" ht="13.05" customHeight="1">
      <c r="A43" s="1"/>
      <c r="B43" s="1"/>
      <c r="C43" s="682"/>
      <c r="D43" s="682"/>
      <c r="E43" s="682"/>
      <c r="F43" s="682"/>
      <c r="G43" s="682"/>
      <c r="H43" s="682"/>
      <c r="I43" s="682"/>
      <c r="J43" s="682"/>
      <c r="K43" s="682"/>
      <c r="L43" s="22"/>
      <c r="M43" s="25"/>
      <c r="N43" s="6"/>
      <c r="O43" s="80"/>
      <c r="P43" s="76"/>
      <c r="Q43" s="78"/>
    </row>
    <row r="44" spans="1:17" s="9" customFormat="1" ht="13.05" customHeight="1">
      <c r="A44" s="1"/>
      <c r="B44" s="1"/>
      <c r="C44" s="682"/>
      <c r="D44" s="682"/>
      <c r="E44" s="682"/>
      <c r="F44" s="682"/>
      <c r="G44" s="682"/>
      <c r="H44" s="682"/>
      <c r="I44" s="682"/>
      <c r="J44" s="682"/>
      <c r="K44" s="682"/>
      <c r="L44" s="22"/>
      <c r="M44" s="25"/>
      <c r="N44" s="6"/>
      <c r="O44" s="80"/>
      <c r="P44" s="76"/>
      <c r="Q44" s="78"/>
    </row>
    <row r="45" spans="1:17" s="9" customFormat="1" ht="13.05" customHeight="1">
      <c r="A45" s="1"/>
      <c r="B45" s="1"/>
      <c r="C45" s="682"/>
      <c r="D45" s="682"/>
      <c r="E45" s="682"/>
      <c r="F45" s="682"/>
      <c r="G45" s="682"/>
      <c r="H45" s="682"/>
      <c r="I45" s="682"/>
      <c r="J45" s="682"/>
      <c r="K45" s="682"/>
      <c r="L45" s="22"/>
      <c r="M45" s="25"/>
      <c r="N45" s="6"/>
      <c r="O45" s="80"/>
      <c r="P45" s="76"/>
      <c r="Q45" s="78"/>
    </row>
    <row r="46" spans="1:17" s="9" customFormat="1" ht="13.05" customHeight="1">
      <c r="A46" s="1"/>
      <c r="B46" s="1"/>
      <c r="C46" s="103"/>
      <c r="D46" s="103"/>
      <c r="E46" s="103"/>
      <c r="F46" s="103"/>
      <c r="G46" s="103"/>
      <c r="H46" s="103"/>
      <c r="I46" s="103"/>
      <c r="J46" s="20"/>
      <c r="K46" s="21"/>
      <c r="L46" s="22"/>
      <c r="M46" s="25"/>
      <c r="N46" s="6"/>
      <c r="O46" s="80"/>
      <c r="P46" s="76"/>
      <c r="Q46" s="78"/>
    </row>
    <row r="47" spans="1:17" s="9" customFormat="1" ht="21" customHeight="1">
      <c r="A47" s="1"/>
      <c r="B47" s="1"/>
      <c r="C47" s="26"/>
      <c r="D47" s="26"/>
      <c r="E47" s="26"/>
      <c r="F47" s="26"/>
      <c r="G47" s="26"/>
      <c r="H47" s="26"/>
      <c r="I47" s="26"/>
      <c r="J47" s="26"/>
      <c r="K47" s="27"/>
      <c r="L47" s="28" t="s">
        <v>85</v>
      </c>
      <c r="M47" s="29">
        <f>SUM(M32:M46)</f>
        <v>0</v>
      </c>
      <c r="N47" s="104" t="s">
        <v>232</v>
      </c>
      <c r="O47" s="80"/>
      <c r="P47" s="77"/>
      <c r="Q47" s="79"/>
    </row>
    <row r="48" spans="1:17" s="9" customFormat="1" ht="21" customHeight="1">
      <c r="A48" s="1"/>
      <c r="B48" s="1"/>
      <c r="C48" s="30" t="s">
        <v>235</v>
      </c>
      <c r="D48" s="6"/>
      <c r="E48" s="6"/>
      <c r="F48" s="683"/>
      <c r="G48" s="683"/>
      <c r="H48" s="1"/>
      <c r="I48" s="1"/>
      <c r="J48" s="1"/>
      <c r="K48" s="1"/>
      <c r="L48" s="31" t="s">
        <v>236</v>
      </c>
      <c r="M48" s="32">
        <f>M47*5%</f>
        <v>0</v>
      </c>
      <c r="N48" s="6" t="s">
        <v>232</v>
      </c>
      <c r="O48" s="80"/>
      <c r="P48" s="76"/>
    </row>
    <row r="49" spans="1:16" s="9" customFormat="1" ht="21" customHeight="1">
      <c r="A49" s="1"/>
      <c r="B49" s="1"/>
      <c r="C49" s="30" t="s">
        <v>237</v>
      </c>
      <c r="D49" s="6"/>
      <c r="E49" s="6"/>
      <c r="F49" s="678"/>
      <c r="G49" s="678"/>
      <c r="H49" s="1"/>
      <c r="I49" s="1"/>
      <c r="J49" s="1"/>
      <c r="K49" s="1"/>
      <c r="L49" s="31" t="s">
        <v>238</v>
      </c>
      <c r="M49" s="32">
        <f>(M47+M48)*9.5%</f>
        <v>0</v>
      </c>
      <c r="N49" s="6" t="s">
        <v>232</v>
      </c>
      <c r="O49" s="80"/>
      <c r="P49" s="78"/>
    </row>
    <row r="50" spans="1:16" s="9" customFormat="1" ht="21" customHeight="1">
      <c r="A50" s="1"/>
      <c r="B50" s="1"/>
      <c r="C50" s="1"/>
      <c r="D50" s="1"/>
      <c r="E50" s="1"/>
      <c r="F50" s="1"/>
      <c r="G50" s="1"/>
      <c r="H50" s="1"/>
      <c r="I50" s="1"/>
      <c r="J50" s="1"/>
      <c r="K50" s="33"/>
      <c r="L50" s="31" t="s">
        <v>239</v>
      </c>
      <c r="M50" s="29">
        <f>SUM(M48:M49)</f>
        <v>0</v>
      </c>
      <c r="N50" s="104" t="s">
        <v>232</v>
      </c>
      <c r="O50" s="80"/>
      <c r="P50" s="78"/>
    </row>
    <row r="51" spans="1:16" s="9" customFormat="1" ht="21" customHeight="1" thickBot="1">
      <c r="A51" s="1"/>
      <c r="B51" s="1"/>
      <c r="C51" s="1"/>
      <c r="D51" s="1"/>
      <c r="E51" s="1"/>
      <c r="F51" s="1"/>
      <c r="G51" s="1"/>
      <c r="H51" s="1"/>
      <c r="I51" s="1"/>
      <c r="J51" s="1"/>
      <c r="K51" s="33"/>
      <c r="L51" s="31" t="s">
        <v>240</v>
      </c>
      <c r="M51" s="29">
        <f>M47+M50</f>
        <v>0</v>
      </c>
      <c r="N51" s="104" t="s">
        <v>232</v>
      </c>
      <c r="O51" s="80"/>
      <c r="P51" s="78"/>
    </row>
    <row r="52" spans="1:16" s="9" customFormat="1" ht="21" customHeight="1">
      <c r="A52" s="1"/>
      <c r="B52" s="1"/>
      <c r="C52" s="34"/>
      <c r="D52" s="6"/>
      <c r="E52" s="6"/>
      <c r="F52" s="6"/>
      <c r="G52" s="6"/>
      <c r="H52" s="6"/>
      <c r="I52" s="6"/>
      <c r="J52" s="6"/>
      <c r="K52" s="35"/>
      <c r="L52" s="36"/>
      <c r="M52" s="37"/>
      <c r="N52" s="6"/>
      <c r="O52" s="80"/>
      <c r="P52" s="78"/>
    </row>
    <row r="53" spans="1:16" s="9" customFormat="1">
      <c r="A53" s="1"/>
      <c r="B53" s="1"/>
      <c r="C53" s="1"/>
      <c r="D53" s="1"/>
      <c r="E53" s="1"/>
      <c r="F53" s="1"/>
      <c r="G53" s="1"/>
      <c r="H53" s="1"/>
      <c r="I53" s="1"/>
      <c r="J53" s="1"/>
      <c r="K53" s="1"/>
      <c r="L53" s="1"/>
      <c r="M53" s="679"/>
      <c r="N53" s="679"/>
      <c r="O53" s="80"/>
      <c r="P53" s="78"/>
    </row>
    <row r="54" spans="1:16" s="9" customFormat="1">
      <c r="P54" s="78"/>
    </row>
    <row r="55" spans="1:16" s="9" customFormat="1">
      <c r="P55" s="78"/>
    </row>
    <row r="56" spans="1:16" s="9" customFormat="1">
      <c r="P56" s="78"/>
    </row>
    <row r="57" spans="1:16" s="9" customFormat="1">
      <c r="P57" s="78"/>
    </row>
    <row r="58" spans="1:16" s="9" customFormat="1">
      <c r="P58" s="78"/>
    </row>
    <row r="59" spans="1:16" s="9" customFormat="1">
      <c r="P59" s="78"/>
    </row>
    <row r="60" spans="1:16" s="9" customFormat="1">
      <c r="P60" s="78"/>
    </row>
    <row r="61" spans="1:16" s="9" customFormat="1">
      <c r="P61" s="78"/>
    </row>
    <row r="62" spans="1:16" s="9" customFormat="1">
      <c r="P62" s="78"/>
    </row>
    <row r="63" spans="1:16" s="9" customFormat="1">
      <c r="P63" s="78"/>
    </row>
    <row r="64" spans="1:16" s="9" customFormat="1"/>
    <row r="65" spans="12:14" s="9" customFormat="1"/>
    <row r="66" spans="12:14" s="9" customFormat="1"/>
    <row r="67" spans="12:14" s="9" customFormat="1"/>
    <row r="68" spans="12:14" s="9" customFormat="1"/>
    <row r="69" spans="12:14" s="9" customFormat="1"/>
    <row r="70" spans="12:14" s="9" customFormat="1"/>
    <row r="71" spans="12:14" s="9" customFormat="1"/>
    <row r="72" spans="12:14" s="9" customFormat="1"/>
    <row r="73" spans="12:14" s="9" customFormat="1"/>
    <row r="74" spans="12:14" s="9" customFormat="1"/>
    <row r="75" spans="12:14" s="9" customFormat="1" ht="15" customHeight="1">
      <c r="L75" s="38"/>
      <c r="M75" s="38"/>
      <c r="N75" s="39"/>
    </row>
    <row r="76" spans="12:14" s="9" customFormat="1" ht="15" customHeight="1">
      <c r="M76" s="40"/>
    </row>
    <row r="77" spans="12:14" s="9" customFormat="1"/>
    <row r="78" spans="12:14" s="9" customFormat="1"/>
    <row r="79" spans="12:14" s="9" customFormat="1"/>
    <row r="80" spans="12:14" s="9" customFormat="1"/>
    <row r="81" spans="1:18">
      <c r="A81" s="9"/>
      <c r="P81" s="9"/>
      <c r="Q81" s="9"/>
      <c r="R81" s="9"/>
    </row>
    <row r="82" spans="1:18">
      <c r="A82" s="9"/>
      <c r="P82" s="9"/>
      <c r="Q82" s="9"/>
      <c r="R82" s="9"/>
    </row>
    <row r="83" spans="1:18">
      <c r="A83" s="9"/>
      <c r="P83" s="9"/>
      <c r="Q83" s="9"/>
      <c r="R83" s="9"/>
    </row>
    <row r="84" spans="1:18">
      <c r="A84" s="9"/>
      <c r="P84" s="9"/>
      <c r="Q84" s="9"/>
      <c r="R84" s="9"/>
    </row>
    <row r="85" spans="1:18">
      <c r="A85" s="9"/>
      <c r="P85" s="9"/>
      <c r="Q85" s="9"/>
      <c r="R85" s="9"/>
    </row>
    <row r="86" spans="1:18">
      <c r="A86" s="9"/>
      <c r="P86" s="9"/>
      <c r="Q86" s="9"/>
      <c r="R86" s="9"/>
    </row>
    <row r="87" spans="1:18">
      <c r="A87" s="9"/>
      <c r="P87" s="9"/>
      <c r="Q87" s="9"/>
      <c r="R87" s="9"/>
    </row>
    <row r="88" spans="1:18">
      <c r="A88" s="9"/>
      <c r="P88" s="9"/>
      <c r="Q88" s="9"/>
      <c r="R88" s="9"/>
    </row>
    <row r="89" spans="1:18">
      <c r="A89" s="9"/>
      <c r="P89" s="9"/>
      <c r="Q89" s="9"/>
      <c r="R89" s="9"/>
    </row>
    <row r="90" spans="1:18">
      <c r="A90" s="9"/>
      <c r="P90" s="9"/>
      <c r="Q90" s="9"/>
      <c r="R90" s="9"/>
    </row>
    <row r="91" spans="1:18">
      <c r="A91" s="9"/>
      <c r="P91" s="9"/>
      <c r="Q91" s="9"/>
      <c r="R91" s="9"/>
    </row>
    <row r="92" spans="1:18">
      <c r="A92" s="9"/>
      <c r="P92" s="9"/>
      <c r="Q92" s="9"/>
      <c r="R92" s="9"/>
    </row>
    <row r="93" spans="1:18">
      <c r="A93" s="9"/>
    </row>
    <row r="94" spans="1:18">
      <c r="A94" s="9"/>
    </row>
    <row r="95" spans="1:18">
      <c r="A95" s="9"/>
    </row>
    <row r="96" spans="1:18">
      <c r="A96" s="9"/>
    </row>
    <row r="97" spans="1:1">
      <c r="A97" s="9"/>
    </row>
    <row r="98" spans="1:1">
      <c r="A98" s="9"/>
    </row>
    <row r="99" spans="1:1">
      <c r="A99" s="9"/>
    </row>
    <row r="100" spans="1:1">
      <c r="A100" s="9"/>
    </row>
    <row r="101" spans="1:1">
      <c r="A101" s="9"/>
    </row>
    <row r="102" spans="1:1">
      <c r="A102" s="9"/>
    </row>
    <row r="103" spans="1:1">
      <c r="A103" s="9"/>
    </row>
    <row r="104" spans="1:1">
      <c r="A104" s="9"/>
    </row>
    <row r="105" spans="1:1">
      <c r="A105" s="9"/>
    </row>
    <row r="106" spans="1:1">
      <c r="A106" s="9"/>
    </row>
    <row r="107" spans="1:1">
      <c r="A107" s="9"/>
    </row>
    <row r="108" spans="1:1">
      <c r="A108" s="9"/>
    </row>
    <row r="109" spans="1:1">
      <c r="A109" s="9"/>
    </row>
    <row r="110" spans="1:1">
      <c r="A110" s="9"/>
    </row>
    <row r="111" spans="1:1">
      <c r="A111" s="9"/>
    </row>
    <row r="112" spans="1:1">
      <c r="A112" s="9"/>
    </row>
    <row r="113" spans="1:1">
      <c r="A113" s="9"/>
    </row>
    <row r="114" spans="1:1">
      <c r="A114" s="9"/>
    </row>
    <row r="115" spans="1:1">
      <c r="A115" s="9"/>
    </row>
    <row r="116" spans="1:1">
      <c r="A116" s="9"/>
    </row>
    <row r="117" spans="1:1">
      <c r="A117" s="9"/>
    </row>
    <row r="118" spans="1:1">
      <c r="A118" s="9"/>
    </row>
    <row r="119" spans="1:1">
      <c r="A119" s="9"/>
    </row>
    <row r="120" spans="1:1">
      <c r="A120" s="9"/>
    </row>
    <row r="121" spans="1:1">
      <c r="A121" s="9"/>
    </row>
    <row r="122" spans="1:1">
      <c r="A122" s="9"/>
    </row>
    <row r="123" spans="1:1">
      <c r="A123" s="9"/>
    </row>
    <row r="124" spans="1:1">
      <c r="A124" s="9"/>
    </row>
    <row r="125" spans="1:1">
      <c r="A125" s="9"/>
    </row>
    <row r="126" spans="1:1">
      <c r="A126" s="9"/>
    </row>
    <row r="127" spans="1:1">
      <c r="A127" s="9"/>
    </row>
    <row r="128" spans="1:1">
      <c r="A128" s="9"/>
    </row>
    <row r="129" spans="1:1">
      <c r="A129" s="9"/>
    </row>
    <row r="130" spans="1:1">
      <c r="A130" s="9"/>
    </row>
    <row r="131" spans="1:1">
      <c r="A131" s="9"/>
    </row>
    <row r="132" spans="1:1">
      <c r="A132" s="9"/>
    </row>
    <row r="133" spans="1:1">
      <c r="A133" s="9"/>
    </row>
    <row r="134" spans="1:1">
      <c r="A134" s="9"/>
    </row>
    <row r="135" spans="1:1">
      <c r="A135" s="9"/>
    </row>
    <row r="136" spans="1:1">
      <c r="A136" s="9"/>
    </row>
    <row r="137" spans="1:1">
      <c r="A137" s="9"/>
    </row>
    <row r="138" spans="1:1">
      <c r="A138" s="9"/>
    </row>
    <row r="139" spans="1:1">
      <c r="A139" s="9"/>
    </row>
    <row r="140" spans="1:1">
      <c r="A140" s="9"/>
    </row>
    <row r="141" spans="1:1">
      <c r="A141" s="9"/>
    </row>
    <row r="142" spans="1:1">
      <c r="A142" s="9"/>
    </row>
    <row r="143" spans="1:1">
      <c r="A143" s="9"/>
    </row>
    <row r="144" spans="1:1">
      <c r="A144" s="9"/>
    </row>
    <row r="145" spans="1:1">
      <c r="A145" s="9"/>
    </row>
    <row r="146" spans="1:1">
      <c r="A146" s="9"/>
    </row>
    <row r="147" spans="1:1">
      <c r="A147" s="9"/>
    </row>
    <row r="148" spans="1:1">
      <c r="A148" s="9"/>
    </row>
    <row r="149" spans="1:1">
      <c r="A149" s="9"/>
    </row>
    <row r="150" spans="1:1">
      <c r="A150" s="9"/>
    </row>
    <row r="151" spans="1:1">
      <c r="A151" s="9"/>
    </row>
    <row r="152" spans="1:1">
      <c r="A152" s="9"/>
    </row>
    <row r="153" spans="1:1">
      <c r="A153" s="9"/>
    </row>
    <row r="154" spans="1:1">
      <c r="A154" s="9"/>
    </row>
    <row r="155" spans="1:1">
      <c r="A155" s="9"/>
    </row>
    <row r="156" spans="1:1">
      <c r="A156" s="9"/>
    </row>
    <row r="157" spans="1:1">
      <c r="A157" s="9"/>
    </row>
    <row r="158" spans="1:1">
      <c r="A158" s="9"/>
    </row>
    <row r="159" spans="1:1">
      <c r="A159" s="9"/>
    </row>
    <row r="160" spans="1:1">
      <c r="A160" s="9"/>
    </row>
    <row r="161" spans="1:1">
      <c r="A161" s="9"/>
    </row>
    <row r="162" spans="1:1">
      <c r="A162" s="9"/>
    </row>
    <row r="163" spans="1:1">
      <c r="A163" s="9"/>
    </row>
    <row r="164" spans="1:1">
      <c r="A164" s="9"/>
    </row>
    <row r="165" spans="1:1">
      <c r="A165" s="9"/>
    </row>
    <row r="166" spans="1:1">
      <c r="A166" s="9"/>
    </row>
    <row r="167" spans="1:1">
      <c r="A167" s="9"/>
    </row>
    <row r="168" spans="1:1">
      <c r="A168" s="9"/>
    </row>
    <row r="169" spans="1:1">
      <c r="A169" s="9"/>
    </row>
    <row r="170" spans="1:1">
      <c r="A170" s="9"/>
    </row>
    <row r="171" spans="1:1">
      <c r="A171" s="9"/>
    </row>
    <row r="172" spans="1:1">
      <c r="A172" s="9"/>
    </row>
    <row r="173" spans="1:1">
      <c r="A173" s="9"/>
    </row>
    <row r="174" spans="1:1">
      <c r="A174" s="9"/>
    </row>
    <row r="175" spans="1:1">
      <c r="A175" s="9"/>
    </row>
    <row r="176" spans="1:1">
      <c r="A176" s="9"/>
    </row>
    <row r="177" spans="1:1">
      <c r="A177" s="9"/>
    </row>
    <row r="178" spans="1:1">
      <c r="A178" s="9"/>
    </row>
    <row r="179" spans="1:1">
      <c r="A179" s="9"/>
    </row>
    <row r="180" spans="1:1">
      <c r="A180" s="9"/>
    </row>
    <row r="181" spans="1:1">
      <c r="A181" s="9"/>
    </row>
    <row r="182" spans="1:1">
      <c r="A182" s="9"/>
    </row>
    <row r="183" spans="1:1">
      <c r="A183" s="9"/>
    </row>
    <row r="184" spans="1:1">
      <c r="A184" s="9"/>
    </row>
    <row r="185" spans="1:1">
      <c r="A185" s="9"/>
    </row>
    <row r="186" spans="1:1">
      <c r="A186" s="9"/>
    </row>
    <row r="187" spans="1:1">
      <c r="A187" s="9"/>
    </row>
    <row r="188" spans="1:1">
      <c r="A188" s="9"/>
    </row>
    <row r="189" spans="1:1">
      <c r="A189" s="9"/>
    </row>
    <row r="190" spans="1:1">
      <c r="A190" s="9"/>
    </row>
    <row r="191" spans="1:1">
      <c r="A191" s="9"/>
    </row>
    <row r="192" spans="1:1">
      <c r="A192" s="9"/>
    </row>
    <row r="193" spans="1:1">
      <c r="A193" s="9"/>
    </row>
    <row r="194" spans="1:1">
      <c r="A194" s="9"/>
    </row>
    <row r="195" spans="1:1">
      <c r="A195" s="9"/>
    </row>
    <row r="196" spans="1:1">
      <c r="A196" s="9"/>
    </row>
    <row r="197" spans="1:1">
      <c r="A197" s="9"/>
    </row>
    <row r="198" spans="1:1">
      <c r="A198" s="9"/>
    </row>
    <row r="199" spans="1:1">
      <c r="A199" s="9"/>
    </row>
    <row r="200" spans="1:1">
      <c r="A200" s="9"/>
    </row>
    <row r="201" spans="1:1">
      <c r="A201" s="9"/>
    </row>
    <row r="202" spans="1:1">
      <c r="A202" s="9"/>
    </row>
    <row r="203" spans="1:1">
      <c r="A203" s="9"/>
    </row>
    <row r="204" spans="1:1">
      <c r="A204" s="9"/>
    </row>
    <row r="205" spans="1:1">
      <c r="A205" s="9"/>
    </row>
    <row r="206" spans="1:1">
      <c r="A206" s="9"/>
    </row>
    <row r="207" spans="1:1">
      <c r="A207" s="9"/>
    </row>
    <row r="208" spans="1:1">
      <c r="A208" s="9"/>
    </row>
    <row r="209" spans="1:1">
      <c r="A209" s="9"/>
    </row>
    <row r="210" spans="1:1">
      <c r="A210" s="9"/>
    </row>
    <row r="211" spans="1:1">
      <c r="A211" s="9"/>
    </row>
    <row r="212" spans="1:1">
      <c r="A212" s="9"/>
    </row>
    <row r="213" spans="1:1">
      <c r="A213" s="9"/>
    </row>
    <row r="214" spans="1:1">
      <c r="A214" s="9"/>
    </row>
    <row r="215" spans="1:1">
      <c r="A215" s="9"/>
    </row>
    <row r="216" spans="1:1">
      <c r="A216" s="9"/>
    </row>
    <row r="217" spans="1:1">
      <c r="A217" s="9"/>
    </row>
    <row r="218" spans="1:1">
      <c r="A218" s="9"/>
    </row>
    <row r="219" spans="1:1">
      <c r="A219" s="9"/>
    </row>
    <row r="220" spans="1:1">
      <c r="A220" s="9"/>
    </row>
    <row r="221" spans="1:1">
      <c r="A221" s="9"/>
    </row>
    <row r="222" spans="1:1">
      <c r="A222" s="9"/>
    </row>
    <row r="223" spans="1:1">
      <c r="A223" s="9"/>
    </row>
    <row r="224" spans="1:1">
      <c r="A224" s="9"/>
    </row>
    <row r="225" spans="1:1">
      <c r="A225" s="9"/>
    </row>
    <row r="226" spans="1:1">
      <c r="A226" s="9"/>
    </row>
    <row r="227" spans="1:1">
      <c r="A227" s="9"/>
    </row>
    <row r="228" spans="1:1">
      <c r="A228" s="9"/>
    </row>
    <row r="229" spans="1:1">
      <c r="A229" s="9"/>
    </row>
    <row r="230" spans="1:1">
      <c r="A230" s="9"/>
    </row>
    <row r="231" spans="1:1">
      <c r="A231" s="9"/>
    </row>
    <row r="232" spans="1:1">
      <c r="A232" s="9"/>
    </row>
    <row r="233" spans="1:1">
      <c r="A233" s="9"/>
    </row>
    <row r="234" spans="1:1">
      <c r="A234" s="9"/>
    </row>
    <row r="235" spans="1:1">
      <c r="A235" s="9"/>
    </row>
    <row r="236" spans="1:1">
      <c r="A236" s="9"/>
    </row>
    <row r="237" spans="1:1">
      <c r="A237" s="9"/>
    </row>
    <row r="238" spans="1:1">
      <c r="A238" s="9"/>
    </row>
    <row r="239" spans="1:1">
      <c r="A239" s="9"/>
    </row>
    <row r="240" spans="1:1">
      <c r="A240" s="9"/>
    </row>
    <row r="241" spans="1:1">
      <c r="A241" s="9"/>
    </row>
    <row r="242" spans="1:1">
      <c r="A242" s="9"/>
    </row>
    <row r="243" spans="1:1">
      <c r="A243" s="9"/>
    </row>
    <row r="244" spans="1:1">
      <c r="A244" s="9"/>
    </row>
    <row r="245" spans="1:1">
      <c r="A245" s="9"/>
    </row>
    <row r="246" spans="1:1">
      <c r="A246" s="9"/>
    </row>
    <row r="247" spans="1:1">
      <c r="A247" s="9"/>
    </row>
    <row r="248" spans="1:1">
      <c r="A248" s="9"/>
    </row>
    <row r="249" spans="1:1">
      <c r="A249" s="9"/>
    </row>
    <row r="250" spans="1:1">
      <c r="A250" s="9"/>
    </row>
    <row r="251" spans="1:1">
      <c r="A251" s="9"/>
    </row>
    <row r="252" spans="1:1">
      <c r="A252" s="9"/>
    </row>
    <row r="253" spans="1:1">
      <c r="A253" s="9"/>
    </row>
    <row r="254" spans="1:1">
      <c r="A254" s="9"/>
    </row>
    <row r="255" spans="1:1">
      <c r="A255" s="9"/>
    </row>
    <row r="256" spans="1:1">
      <c r="A256" s="9"/>
    </row>
    <row r="257" spans="1:1">
      <c r="A257" s="9"/>
    </row>
    <row r="258" spans="1:1">
      <c r="A258" s="9"/>
    </row>
    <row r="259" spans="1:1">
      <c r="A259" s="9"/>
    </row>
    <row r="260" spans="1:1">
      <c r="A260" s="9"/>
    </row>
    <row r="261" spans="1:1">
      <c r="A261" s="9"/>
    </row>
    <row r="262" spans="1:1">
      <c r="A262" s="9"/>
    </row>
    <row r="263" spans="1:1">
      <c r="A263" s="9"/>
    </row>
    <row r="264" spans="1:1">
      <c r="A264" s="9"/>
    </row>
    <row r="265" spans="1:1">
      <c r="A265" s="9"/>
    </row>
    <row r="266" spans="1:1">
      <c r="A266" s="9"/>
    </row>
    <row r="267" spans="1:1">
      <c r="A267" s="9"/>
    </row>
    <row r="268" spans="1:1">
      <c r="A268" s="9"/>
    </row>
    <row r="269" spans="1:1">
      <c r="A269" s="9"/>
    </row>
    <row r="270" spans="1:1">
      <c r="A270" s="9"/>
    </row>
    <row r="271" spans="1:1">
      <c r="A271" s="9"/>
    </row>
    <row r="272" spans="1:1">
      <c r="A272" s="9"/>
    </row>
    <row r="273" spans="1:1">
      <c r="A273" s="9"/>
    </row>
    <row r="274" spans="1:1">
      <c r="A274" s="9"/>
    </row>
    <row r="275" spans="1:1">
      <c r="A275" s="9"/>
    </row>
    <row r="276" spans="1:1">
      <c r="A276" s="9"/>
    </row>
    <row r="277" spans="1:1">
      <c r="A277" s="9"/>
    </row>
    <row r="278" spans="1:1">
      <c r="A278" s="9"/>
    </row>
    <row r="279" spans="1:1">
      <c r="A279" s="9"/>
    </row>
    <row r="280" spans="1:1">
      <c r="A280" s="9"/>
    </row>
    <row r="281" spans="1:1">
      <c r="A281" s="9"/>
    </row>
    <row r="282" spans="1:1">
      <c r="A282" s="9"/>
    </row>
    <row r="283" spans="1:1">
      <c r="A283" s="9"/>
    </row>
    <row r="284" spans="1:1">
      <c r="A284" s="9"/>
    </row>
    <row r="285" spans="1:1">
      <c r="A285" s="9"/>
    </row>
    <row r="286" spans="1:1">
      <c r="A286" s="9"/>
    </row>
    <row r="287" spans="1:1">
      <c r="A287" s="9"/>
    </row>
    <row r="288" spans="1:1">
      <c r="A288" s="9"/>
    </row>
    <row r="289" spans="1:1">
      <c r="A289" s="9"/>
    </row>
    <row r="290" spans="1:1">
      <c r="A290" s="9"/>
    </row>
    <row r="291" spans="1:1">
      <c r="A291" s="9"/>
    </row>
    <row r="292" spans="1:1">
      <c r="A292" s="9"/>
    </row>
    <row r="293" spans="1:1">
      <c r="A293" s="9"/>
    </row>
    <row r="294" spans="1:1">
      <c r="A294" s="9"/>
    </row>
    <row r="295" spans="1:1">
      <c r="A295" s="9"/>
    </row>
    <row r="296" spans="1:1">
      <c r="A296" s="9"/>
    </row>
    <row r="297" spans="1:1">
      <c r="A297" s="9"/>
    </row>
    <row r="298" spans="1:1">
      <c r="A298" s="9"/>
    </row>
    <row r="299" spans="1:1">
      <c r="A299" s="9"/>
    </row>
    <row r="300" spans="1:1">
      <c r="A300" s="9"/>
    </row>
    <row r="301" spans="1:1">
      <c r="A301" s="9"/>
    </row>
    <row r="302" spans="1:1">
      <c r="A302" s="9"/>
    </row>
    <row r="303" spans="1:1">
      <c r="A303" s="9"/>
    </row>
    <row r="304" spans="1:1">
      <c r="A304" s="9"/>
    </row>
    <row r="305" spans="1:1">
      <c r="A305" s="9"/>
    </row>
    <row r="306" spans="1:1">
      <c r="A306" s="9"/>
    </row>
    <row r="307" spans="1:1">
      <c r="A307" s="9"/>
    </row>
    <row r="308" spans="1:1">
      <c r="A308" s="9"/>
    </row>
    <row r="309" spans="1:1">
      <c r="A309" s="9"/>
    </row>
    <row r="310" spans="1:1">
      <c r="A310" s="9"/>
    </row>
    <row r="311" spans="1:1">
      <c r="A311" s="9"/>
    </row>
    <row r="312" spans="1:1">
      <c r="A312" s="9"/>
    </row>
    <row r="313" spans="1:1">
      <c r="A313" s="9"/>
    </row>
    <row r="314" spans="1:1">
      <c r="A314" s="9"/>
    </row>
    <row r="315" spans="1:1">
      <c r="A315" s="9"/>
    </row>
    <row r="316" spans="1:1">
      <c r="A316" s="9"/>
    </row>
    <row r="317" spans="1:1">
      <c r="A317" s="9"/>
    </row>
    <row r="318" spans="1:1">
      <c r="A318" s="9"/>
    </row>
    <row r="319" spans="1:1">
      <c r="A319" s="9"/>
    </row>
    <row r="320" spans="1:1">
      <c r="A320" s="9"/>
    </row>
    <row r="321" spans="1:1">
      <c r="A321" s="9"/>
    </row>
    <row r="322" spans="1:1">
      <c r="A322" s="9"/>
    </row>
    <row r="323" spans="1:1">
      <c r="A323" s="9"/>
    </row>
    <row r="324" spans="1:1">
      <c r="A324" s="9"/>
    </row>
    <row r="325" spans="1:1">
      <c r="A325" s="9"/>
    </row>
    <row r="326" spans="1:1">
      <c r="A326" s="9"/>
    </row>
    <row r="327" spans="1:1">
      <c r="A327" s="9"/>
    </row>
    <row r="328" spans="1:1">
      <c r="A328" s="9"/>
    </row>
    <row r="329" spans="1:1">
      <c r="A329" s="9"/>
    </row>
    <row r="330" spans="1:1">
      <c r="A330" s="9"/>
    </row>
    <row r="331" spans="1:1">
      <c r="A331" s="9"/>
    </row>
    <row r="332" spans="1:1">
      <c r="A332" s="9"/>
    </row>
    <row r="333" spans="1:1">
      <c r="A333" s="9"/>
    </row>
    <row r="334" spans="1:1">
      <c r="A334" s="9"/>
    </row>
    <row r="335" spans="1:1">
      <c r="A335" s="9"/>
    </row>
    <row r="336" spans="1:1">
      <c r="A336" s="9"/>
    </row>
    <row r="337" spans="1:1">
      <c r="A337" s="9"/>
    </row>
    <row r="338" spans="1:1">
      <c r="A338" s="9"/>
    </row>
    <row r="339" spans="1:1">
      <c r="A339" s="9"/>
    </row>
    <row r="340" spans="1:1">
      <c r="A340" s="9"/>
    </row>
    <row r="341" spans="1:1">
      <c r="A341" s="9"/>
    </row>
    <row r="342" spans="1:1">
      <c r="A342" s="9"/>
    </row>
    <row r="343" spans="1:1">
      <c r="A343" s="9"/>
    </row>
    <row r="344" spans="1:1">
      <c r="A344" s="9"/>
    </row>
    <row r="345" spans="1:1">
      <c r="A345" s="9"/>
    </row>
    <row r="346" spans="1:1">
      <c r="A346" s="9"/>
    </row>
    <row r="347" spans="1:1">
      <c r="A347" s="9"/>
    </row>
    <row r="348" spans="1:1">
      <c r="A348" s="9"/>
    </row>
    <row r="349" spans="1:1">
      <c r="A349" s="9"/>
    </row>
    <row r="350" spans="1:1">
      <c r="A350" s="9"/>
    </row>
    <row r="351" spans="1:1">
      <c r="A351" s="9"/>
    </row>
    <row r="352" spans="1:1">
      <c r="A352" s="9"/>
    </row>
    <row r="353" spans="1:1">
      <c r="A353" s="9"/>
    </row>
    <row r="354" spans="1:1">
      <c r="A354" s="9"/>
    </row>
    <row r="355" spans="1:1">
      <c r="A355" s="9"/>
    </row>
    <row r="356" spans="1:1">
      <c r="A356" s="9"/>
    </row>
    <row r="357" spans="1:1">
      <c r="A357" s="9"/>
    </row>
    <row r="358" spans="1:1">
      <c r="A358" s="9"/>
    </row>
    <row r="359" spans="1:1">
      <c r="A359" s="9"/>
    </row>
    <row r="360" spans="1:1">
      <c r="A360" s="9"/>
    </row>
    <row r="361" spans="1:1">
      <c r="A361" s="9"/>
    </row>
    <row r="362" spans="1:1">
      <c r="A362" s="9"/>
    </row>
    <row r="363" spans="1:1">
      <c r="A363" s="9"/>
    </row>
    <row r="364" spans="1:1">
      <c r="A364" s="9"/>
    </row>
    <row r="365" spans="1:1">
      <c r="A365" s="9"/>
    </row>
    <row r="366" spans="1:1">
      <c r="A366" s="9"/>
    </row>
    <row r="367" spans="1:1">
      <c r="A367" s="9"/>
    </row>
    <row r="368" spans="1:1">
      <c r="A368" s="9"/>
    </row>
    <row r="369" spans="1:1">
      <c r="A369" s="9"/>
    </row>
    <row r="370" spans="1:1">
      <c r="A370" s="9"/>
    </row>
    <row r="371" spans="1:1">
      <c r="A371" s="9"/>
    </row>
    <row r="372" spans="1:1">
      <c r="A372" s="9"/>
    </row>
    <row r="373" spans="1:1">
      <c r="A373" s="9"/>
    </row>
    <row r="374" spans="1:1">
      <c r="A374" s="9"/>
    </row>
    <row r="375" spans="1:1">
      <c r="A375" s="9"/>
    </row>
    <row r="376" spans="1:1">
      <c r="A376" s="9"/>
    </row>
    <row r="377" spans="1:1">
      <c r="A377" s="9"/>
    </row>
    <row r="378" spans="1:1">
      <c r="A378" s="9"/>
    </row>
    <row r="379" spans="1:1">
      <c r="A379" s="9"/>
    </row>
    <row r="380" spans="1:1">
      <c r="A380" s="9"/>
    </row>
    <row r="381" spans="1:1">
      <c r="A381" s="9"/>
    </row>
    <row r="382" spans="1:1">
      <c r="A382" s="9"/>
    </row>
    <row r="383" spans="1:1">
      <c r="A383" s="9"/>
    </row>
    <row r="384" spans="1:1">
      <c r="A384" s="9"/>
    </row>
    <row r="385" spans="1:1">
      <c r="A385" s="9"/>
    </row>
    <row r="386" spans="1:1">
      <c r="A386" s="9"/>
    </row>
    <row r="387" spans="1:1">
      <c r="A387" s="9"/>
    </row>
    <row r="388" spans="1:1">
      <c r="A388" s="9"/>
    </row>
    <row r="389" spans="1:1">
      <c r="A389" s="9"/>
    </row>
    <row r="390" spans="1:1">
      <c r="A390" s="9"/>
    </row>
    <row r="391" spans="1:1">
      <c r="A391" s="9"/>
    </row>
    <row r="392" spans="1:1">
      <c r="A392" s="9"/>
    </row>
    <row r="393" spans="1:1">
      <c r="A393" s="9"/>
    </row>
    <row r="394" spans="1:1">
      <c r="A394" s="9"/>
    </row>
    <row r="395" spans="1:1">
      <c r="A395" s="9"/>
    </row>
    <row r="396" spans="1:1">
      <c r="A396" s="9"/>
    </row>
    <row r="397" spans="1:1">
      <c r="A397" s="9"/>
    </row>
    <row r="398" spans="1:1">
      <c r="A398" s="9"/>
    </row>
    <row r="399" spans="1:1">
      <c r="A399" s="9"/>
    </row>
    <row r="400" spans="1:1">
      <c r="A400" s="9"/>
    </row>
    <row r="401" spans="1:1">
      <c r="A401" s="9"/>
    </row>
    <row r="402" spans="1:1">
      <c r="A402" s="9"/>
    </row>
    <row r="403" spans="1:1">
      <c r="A403" s="9"/>
    </row>
    <row r="404" spans="1:1">
      <c r="A404" s="9"/>
    </row>
    <row r="405" spans="1:1">
      <c r="A405" s="9"/>
    </row>
    <row r="406" spans="1:1">
      <c r="A406" s="9"/>
    </row>
    <row r="407" spans="1:1">
      <c r="A407" s="9"/>
    </row>
    <row r="408" spans="1:1">
      <c r="A408" s="9"/>
    </row>
    <row r="409" spans="1:1">
      <c r="A409" s="9"/>
    </row>
    <row r="410" spans="1:1">
      <c r="A410" s="9"/>
    </row>
    <row r="411" spans="1:1">
      <c r="A411" s="9"/>
    </row>
    <row r="412" spans="1:1">
      <c r="A412" s="9"/>
    </row>
    <row r="413" spans="1:1">
      <c r="A413" s="9"/>
    </row>
    <row r="414" spans="1:1">
      <c r="A414" s="9"/>
    </row>
    <row r="415" spans="1:1">
      <c r="A415" s="9"/>
    </row>
    <row r="416" spans="1:1">
      <c r="A416" s="9"/>
    </row>
    <row r="417" spans="1:1">
      <c r="A417" s="9"/>
    </row>
    <row r="418" spans="1:1">
      <c r="A418" s="9"/>
    </row>
    <row r="419" spans="1:1">
      <c r="A419" s="9"/>
    </row>
    <row r="420" spans="1:1">
      <c r="A420" s="9"/>
    </row>
    <row r="421" spans="1:1">
      <c r="A421" s="9"/>
    </row>
    <row r="422" spans="1:1">
      <c r="A422" s="9"/>
    </row>
    <row r="423" spans="1:1">
      <c r="A423" s="9"/>
    </row>
    <row r="424" spans="1:1">
      <c r="A424" s="9"/>
    </row>
    <row r="425" spans="1:1">
      <c r="A425" s="9"/>
    </row>
    <row r="426" spans="1:1">
      <c r="A426" s="9"/>
    </row>
    <row r="427" spans="1:1">
      <c r="A427" s="9"/>
    </row>
    <row r="428" spans="1:1">
      <c r="A428" s="9"/>
    </row>
    <row r="429" spans="1:1">
      <c r="A429" s="9"/>
    </row>
    <row r="430" spans="1:1">
      <c r="A430" s="9"/>
    </row>
    <row r="431" spans="1:1">
      <c r="A431" s="9"/>
    </row>
    <row r="432" spans="1:1">
      <c r="A432" s="9"/>
    </row>
    <row r="433" spans="1:1">
      <c r="A433" s="9"/>
    </row>
    <row r="434" spans="1:1">
      <c r="A434" s="9"/>
    </row>
    <row r="435" spans="1:1">
      <c r="A435" s="9"/>
    </row>
    <row r="436" spans="1:1">
      <c r="A436" s="9"/>
    </row>
    <row r="437" spans="1:1">
      <c r="A437" s="9"/>
    </row>
    <row r="438" spans="1:1">
      <c r="A438" s="9"/>
    </row>
    <row r="439" spans="1:1">
      <c r="A439" s="9"/>
    </row>
    <row r="440" spans="1:1">
      <c r="A440" s="9"/>
    </row>
    <row r="441" spans="1:1">
      <c r="A441" s="9"/>
    </row>
    <row r="442" spans="1:1">
      <c r="A442" s="9"/>
    </row>
    <row r="443" spans="1:1">
      <c r="A443" s="9"/>
    </row>
    <row r="444" spans="1:1">
      <c r="A444" s="9"/>
    </row>
    <row r="445" spans="1:1">
      <c r="A445" s="9"/>
    </row>
    <row r="446" spans="1:1">
      <c r="A446" s="9"/>
    </row>
    <row r="447" spans="1:1">
      <c r="A447" s="9"/>
    </row>
    <row r="448" spans="1:1">
      <c r="A448" s="9"/>
    </row>
    <row r="449" spans="1:1">
      <c r="A449" s="9"/>
    </row>
    <row r="450" spans="1:1">
      <c r="A450" s="9"/>
    </row>
    <row r="451" spans="1:1">
      <c r="A451" s="9"/>
    </row>
    <row r="452" spans="1:1">
      <c r="A452" s="9"/>
    </row>
    <row r="453" spans="1:1">
      <c r="A453" s="9"/>
    </row>
    <row r="454" spans="1:1">
      <c r="A454" s="9"/>
    </row>
    <row r="455" spans="1:1">
      <c r="A455" s="9"/>
    </row>
    <row r="456" spans="1:1">
      <c r="A456" s="9"/>
    </row>
    <row r="457" spans="1:1">
      <c r="A457" s="9"/>
    </row>
    <row r="458" spans="1:1">
      <c r="A458" s="9"/>
    </row>
    <row r="459" spans="1:1">
      <c r="A459" s="9"/>
    </row>
    <row r="460" spans="1:1">
      <c r="A460" s="9"/>
    </row>
    <row r="461" spans="1:1">
      <c r="A461" s="9"/>
    </row>
    <row r="462" spans="1:1">
      <c r="A462" s="9"/>
    </row>
    <row r="463" spans="1:1">
      <c r="A463" s="9"/>
    </row>
    <row r="464" spans="1:1">
      <c r="A464" s="9"/>
    </row>
    <row r="465" spans="1:1">
      <c r="A465" s="9"/>
    </row>
    <row r="466" spans="1:1">
      <c r="A466" s="9"/>
    </row>
    <row r="467" spans="1:1">
      <c r="A467" s="9"/>
    </row>
    <row r="468" spans="1:1">
      <c r="A468" s="9"/>
    </row>
    <row r="469" spans="1:1">
      <c r="A469" s="9"/>
    </row>
    <row r="470" spans="1:1">
      <c r="A470" s="9"/>
    </row>
    <row r="471" spans="1:1">
      <c r="A471" s="9"/>
    </row>
    <row r="472" spans="1:1">
      <c r="A472" s="9"/>
    </row>
    <row r="473" spans="1:1">
      <c r="A473" s="9"/>
    </row>
    <row r="474" spans="1:1">
      <c r="A474" s="9"/>
    </row>
    <row r="475" spans="1:1">
      <c r="A475" s="9"/>
    </row>
    <row r="476" spans="1:1">
      <c r="A476" s="9"/>
    </row>
    <row r="477" spans="1:1">
      <c r="A477" s="9"/>
    </row>
    <row r="478" spans="1:1">
      <c r="A478" s="9"/>
    </row>
    <row r="479" spans="1:1">
      <c r="A479" s="9"/>
    </row>
    <row r="480" spans="1:1">
      <c r="A480" s="9"/>
    </row>
    <row r="481" spans="1:1">
      <c r="A481" s="9"/>
    </row>
    <row r="482" spans="1:1">
      <c r="A482" s="9"/>
    </row>
    <row r="483" spans="1:1">
      <c r="A483" s="9"/>
    </row>
    <row r="484" spans="1:1">
      <c r="A484" s="9"/>
    </row>
    <row r="485" spans="1:1">
      <c r="A485" s="9"/>
    </row>
    <row r="486" spans="1:1">
      <c r="A486" s="9"/>
    </row>
    <row r="487" spans="1:1">
      <c r="A487" s="9"/>
    </row>
    <row r="488" spans="1:1">
      <c r="A488" s="9"/>
    </row>
    <row r="489" spans="1:1">
      <c r="A489" s="9"/>
    </row>
    <row r="490" spans="1:1">
      <c r="A490" s="9"/>
    </row>
    <row r="491" spans="1:1">
      <c r="A491" s="9"/>
    </row>
    <row r="492" spans="1:1">
      <c r="A492" s="9"/>
    </row>
    <row r="493" spans="1:1">
      <c r="A493" s="9"/>
    </row>
    <row r="494" spans="1:1">
      <c r="A494" s="9"/>
    </row>
    <row r="495" spans="1:1">
      <c r="A495" s="9"/>
    </row>
    <row r="496" spans="1:1">
      <c r="A496" s="9"/>
    </row>
    <row r="497" spans="1:1">
      <c r="A497" s="9"/>
    </row>
    <row r="498" spans="1:1">
      <c r="A498" s="9"/>
    </row>
    <row r="499" spans="1:1">
      <c r="A499" s="9"/>
    </row>
    <row r="500" spans="1:1">
      <c r="A500" s="9"/>
    </row>
    <row r="501" spans="1:1">
      <c r="A501" s="9"/>
    </row>
    <row r="502" spans="1:1">
      <c r="A502" s="9"/>
    </row>
    <row r="503" spans="1:1">
      <c r="A503" s="9"/>
    </row>
    <row r="504" spans="1:1">
      <c r="A504" s="9"/>
    </row>
    <row r="505" spans="1:1">
      <c r="A505" s="9"/>
    </row>
    <row r="506" spans="1:1">
      <c r="A506" s="9"/>
    </row>
    <row r="507" spans="1:1">
      <c r="A507" s="9"/>
    </row>
    <row r="508" spans="1:1">
      <c r="A508" s="9"/>
    </row>
    <row r="509" spans="1:1">
      <c r="A509" s="9"/>
    </row>
    <row r="510" spans="1:1">
      <c r="A510" s="9"/>
    </row>
    <row r="511" spans="1:1">
      <c r="A511" s="9"/>
    </row>
    <row r="512" spans="1:1">
      <c r="A512" s="9"/>
    </row>
    <row r="513" spans="1:1">
      <c r="A513" s="9"/>
    </row>
    <row r="514" spans="1:1">
      <c r="A514" s="9"/>
    </row>
    <row r="515" spans="1:1">
      <c r="A515" s="9"/>
    </row>
    <row r="516" spans="1:1">
      <c r="A516" s="9"/>
    </row>
    <row r="517" spans="1:1">
      <c r="A517" s="9"/>
    </row>
    <row r="518" spans="1:1">
      <c r="A518" s="9"/>
    </row>
    <row r="519" spans="1:1">
      <c r="A519" s="9"/>
    </row>
    <row r="520" spans="1:1">
      <c r="A520" s="9"/>
    </row>
    <row r="521" spans="1:1">
      <c r="A521" s="9"/>
    </row>
    <row r="522" spans="1:1">
      <c r="A522" s="9"/>
    </row>
    <row r="523" spans="1:1">
      <c r="A523" s="9"/>
    </row>
    <row r="524" spans="1:1">
      <c r="A524" s="9"/>
    </row>
    <row r="525" spans="1:1">
      <c r="A525" s="9"/>
    </row>
    <row r="526" spans="1:1">
      <c r="A526" s="9"/>
    </row>
    <row r="527" spans="1:1">
      <c r="A527" s="9"/>
    </row>
    <row r="528" spans="1:1">
      <c r="A528" s="9"/>
    </row>
    <row r="529" spans="1:1">
      <c r="A529" s="9"/>
    </row>
    <row r="530" spans="1:1">
      <c r="A530" s="9"/>
    </row>
    <row r="531" spans="1:1">
      <c r="A531" s="9"/>
    </row>
    <row r="532" spans="1:1">
      <c r="A532" s="9"/>
    </row>
    <row r="533" spans="1:1">
      <c r="A533" s="9"/>
    </row>
    <row r="534" spans="1:1">
      <c r="A534" s="9"/>
    </row>
    <row r="535" spans="1:1">
      <c r="A535" s="9"/>
    </row>
    <row r="536" spans="1:1">
      <c r="A536" s="9"/>
    </row>
    <row r="537" spans="1:1">
      <c r="A537" s="9"/>
    </row>
    <row r="538" spans="1:1">
      <c r="A538" s="9"/>
    </row>
    <row r="539" spans="1:1">
      <c r="A539" s="9"/>
    </row>
    <row r="540" spans="1:1">
      <c r="A540" s="9"/>
    </row>
    <row r="541" spans="1:1">
      <c r="A541" s="9"/>
    </row>
    <row r="542" spans="1:1">
      <c r="A542" s="9"/>
    </row>
    <row r="543" spans="1:1">
      <c r="A543" s="9"/>
    </row>
    <row r="544" spans="1:1">
      <c r="A544" s="9"/>
    </row>
    <row r="545" spans="1:1">
      <c r="A545" s="9"/>
    </row>
    <row r="546" spans="1:1">
      <c r="A546" s="9"/>
    </row>
    <row r="547" spans="1:1">
      <c r="A547" s="9"/>
    </row>
    <row r="548" spans="1:1">
      <c r="A548" s="9"/>
    </row>
    <row r="549" spans="1:1">
      <c r="A549" s="9"/>
    </row>
    <row r="550" spans="1:1">
      <c r="A550" s="9"/>
    </row>
    <row r="551" spans="1:1">
      <c r="A551" s="9"/>
    </row>
    <row r="552" spans="1:1">
      <c r="A552" s="9"/>
    </row>
    <row r="553" spans="1:1">
      <c r="A553" s="9"/>
    </row>
    <row r="554" spans="1:1">
      <c r="A554" s="9"/>
    </row>
    <row r="555" spans="1:1">
      <c r="A555" s="9"/>
    </row>
    <row r="556" spans="1:1">
      <c r="A556" s="9"/>
    </row>
    <row r="557" spans="1:1">
      <c r="A557" s="9"/>
    </row>
    <row r="558" spans="1:1">
      <c r="A558" s="9"/>
    </row>
    <row r="559" spans="1:1">
      <c r="A559" s="9"/>
    </row>
    <row r="560" spans="1:1">
      <c r="A560" s="9"/>
    </row>
    <row r="561" spans="1:1">
      <c r="A561" s="9"/>
    </row>
    <row r="562" spans="1:1">
      <c r="A562" s="9"/>
    </row>
    <row r="563" spans="1:1">
      <c r="A563" s="9"/>
    </row>
    <row r="564" spans="1:1">
      <c r="A564" s="9"/>
    </row>
    <row r="565" spans="1:1">
      <c r="A565" s="9"/>
    </row>
    <row r="566" spans="1:1">
      <c r="A566" s="9"/>
    </row>
    <row r="567" spans="1:1">
      <c r="A567" s="9"/>
    </row>
    <row r="568" spans="1:1">
      <c r="A568" s="9"/>
    </row>
    <row r="569" spans="1:1">
      <c r="A569" s="9"/>
    </row>
    <row r="570" spans="1:1">
      <c r="A570" s="9"/>
    </row>
    <row r="571" spans="1:1">
      <c r="A571" s="9"/>
    </row>
    <row r="572" spans="1:1">
      <c r="A572" s="9"/>
    </row>
    <row r="573" spans="1:1">
      <c r="A573" s="9"/>
    </row>
    <row r="574" spans="1:1">
      <c r="A574" s="9"/>
    </row>
    <row r="575" spans="1:1">
      <c r="A575" s="9"/>
    </row>
    <row r="576" spans="1:1">
      <c r="A576" s="9"/>
    </row>
    <row r="577" spans="1:1">
      <c r="A577" s="9"/>
    </row>
    <row r="578" spans="1:1">
      <c r="A578" s="9"/>
    </row>
    <row r="579" spans="1:1">
      <c r="A579" s="9"/>
    </row>
    <row r="580" spans="1:1">
      <c r="A580" s="9"/>
    </row>
    <row r="581" spans="1:1">
      <c r="A581" s="9"/>
    </row>
    <row r="582" spans="1:1">
      <c r="A582" s="9"/>
    </row>
    <row r="583" spans="1:1">
      <c r="A583" s="9"/>
    </row>
    <row r="584" spans="1:1">
      <c r="A584" s="9"/>
    </row>
    <row r="585" spans="1:1">
      <c r="A585" s="9"/>
    </row>
    <row r="586" spans="1:1">
      <c r="A586" s="9"/>
    </row>
    <row r="587" spans="1:1">
      <c r="A587" s="9"/>
    </row>
    <row r="588" spans="1:1">
      <c r="A588" s="9"/>
    </row>
    <row r="589" spans="1:1">
      <c r="A589" s="9"/>
    </row>
    <row r="590" spans="1:1">
      <c r="A590" s="9"/>
    </row>
    <row r="591" spans="1:1">
      <c r="A591" s="9"/>
    </row>
    <row r="592" spans="1:1">
      <c r="A592" s="9"/>
    </row>
    <row r="593" spans="1:1">
      <c r="A593" s="9"/>
    </row>
    <row r="594" spans="1:1">
      <c r="A594" s="9"/>
    </row>
    <row r="595" spans="1:1">
      <c r="A595" s="9"/>
    </row>
    <row r="596" spans="1:1">
      <c r="A596" s="9"/>
    </row>
    <row r="597" spans="1:1">
      <c r="A597" s="9"/>
    </row>
    <row r="598" spans="1:1">
      <c r="A598" s="9"/>
    </row>
    <row r="599" spans="1:1">
      <c r="A599" s="9"/>
    </row>
    <row r="600" spans="1:1">
      <c r="A600" s="9"/>
    </row>
    <row r="601" spans="1:1">
      <c r="A601" s="9"/>
    </row>
    <row r="602" spans="1:1">
      <c r="A602" s="9"/>
    </row>
    <row r="603" spans="1:1">
      <c r="A603" s="9"/>
    </row>
    <row r="604" spans="1:1">
      <c r="A604" s="9"/>
    </row>
    <row r="605" spans="1:1">
      <c r="A605" s="9"/>
    </row>
    <row r="606" spans="1:1">
      <c r="A606" s="9"/>
    </row>
    <row r="607" spans="1:1">
      <c r="A607" s="9"/>
    </row>
    <row r="608" spans="1:1">
      <c r="A608" s="9"/>
    </row>
    <row r="609" spans="1:1">
      <c r="A609" s="9"/>
    </row>
    <row r="610" spans="1:1">
      <c r="A610" s="9"/>
    </row>
    <row r="611" spans="1:1">
      <c r="A611" s="9"/>
    </row>
    <row r="612" spans="1:1">
      <c r="A612" s="9"/>
    </row>
    <row r="613" spans="1:1">
      <c r="A613" s="9"/>
    </row>
    <row r="614" spans="1:1">
      <c r="A614" s="9"/>
    </row>
    <row r="615" spans="1:1">
      <c r="A615" s="9"/>
    </row>
    <row r="616" spans="1:1">
      <c r="A616" s="9"/>
    </row>
    <row r="617" spans="1:1">
      <c r="A617" s="9"/>
    </row>
    <row r="618" spans="1:1">
      <c r="A618" s="9"/>
    </row>
    <row r="619" spans="1:1">
      <c r="A619" s="9"/>
    </row>
    <row r="620" spans="1:1">
      <c r="A620" s="9"/>
    </row>
    <row r="621" spans="1:1">
      <c r="A621" s="9"/>
    </row>
    <row r="622" spans="1:1">
      <c r="A622" s="9"/>
    </row>
    <row r="623" spans="1:1">
      <c r="A623" s="9"/>
    </row>
    <row r="624" spans="1:1">
      <c r="A624" s="9"/>
    </row>
    <row r="625" spans="1:1">
      <c r="A625" s="9"/>
    </row>
    <row r="626" spans="1:1">
      <c r="A626" s="9"/>
    </row>
    <row r="627" spans="1:1">
      <c r="A627" s="9"/>
    </row>
    <row r="628" spans="1:1">
      <c r="A628" s="9"/>
    </row>
    <row r="629" spans="1:1">
      <c r="A629" s="9"/>
    </row>
    <row r="630" spans="1:1">
      <c r="A630" s="9"/>
    </row>
    <row r="631" spans="1:1">
      <c r="A631" s="9"/>
    </row>
    <row r="632" spans="1:1">
      <c r="A632" s="9"/>
    </row>
    <row r="633" spans="1:1">
      <c r="A633" s="9"/>
    </row>
    <row r="634" spans="1:1">
      <c r="A634" s="9"/>
    </row>
    <row r="635" spans="1:1">
      <c r="A635" s="9"/>
    </row>
    <row r="636" spans="1:1">
      <c r="A636" s="9"/>
    </row>
    <row r="637" spans="1:1">
      <c r="A637" s="9"/>
    </row>
    <row r="638" spans="1:1">
      <c r="A638" s="9"/>
    </row>
    <row r="639" spans="1:1">
      <c r="A639" s="9"/>
    </row>
    <row r="640" spans="1:1">
      <c r="A640" s="9"/>
    </row>
    <row r="641" spans="1:1">
      <c r="A641" s="9"/>
    </row>
    <row r="642" spans="1:1">
      <c r="A642" s="9"/>
    </row>
    <row r="643" spans="1:1">
      <c r="A643" s="9"/>
    </row>
    <row r="644" spans="1:1">
      <c r="A644" s="9"/>
    </row>
    <row r="645" spans="1:1">
      <c r="A645" s="9"/>
    </row>
    <row r="646" spans="1:1">
      <c r="A646" s="9"/>
    </row>
    <row r="647" spans="1:1">
      <c r="A647" s="9"/>
    </row>
    <row r="648" spans="1:1">
      <c r="A648" s="9"/>
    </row>
    <row r="649" spans="1:1">
      <c r="A649" s="9"/>
    </row>
    <row r="650" spans="1:1">
      <c r="A650" s="9"/>
    </row>
    <row r="651" spans="1:1">
      <c r="A651" s="9"/>
    </row>
    <row r="652" spans="1:1">
      <c r="A652" s="9"/>
    </row>
    <row r="653" spans="1:1">
      <c r="A653" s="9"/>
    </row>
    <row r="654" spans="1:1">
      <c r="A654" s="9"/>
    </row>
    <row r="655" spans="1:1">
      <c r="A655" s="9"/>
    </row>
    <row r="656" spans="1:1">
      <c r="A656" s="9"/>
    </row>
    <row r="657" spans="1:1">
      <c r="A657" s="9"/>
    </row>
    <row r="658" spans="1:1">
      <c r="A658" s="9"/>
    </row>
    <row r="659" spans="1:1">
      <c r="A659" s="9"/>
    </row>
    <row r="660" spans="1:1">
      <c r="A660" s="9"/>
    </row>
    <row r="661" spans="1:1">
      <c r="A661" s="9"/>
    </row>
    <row r="662" spans="1:1">
      <c r="A662" s="9"/>
    </row>
    <row r="663" spans="1:1">
      <c r="A663" s="9"/>
    </row>
    <row r="664" spans="1:1">
      <c r="A664" s="9"/>
    </row>
    <row r="665" spans="1:1">
      <c r="A665" s="9"/>
    </row>
    <row r="666" spans="1:1">
      <c r="A666" s="9"/>
    </row>
    <row r="667" spans="1:1">
      <c r="A667" s="9"/>
    </row>
    <row r="668" spans="1:1">
      <c r="A668" s="9"/>
    </row>
    <row r="669" spans="1:1">
      <c r="A669" s="9"/>
    </row>
    <row r="670" spans="1:1">
      <c r="A670" s="9"/>
    </row>
    <row r="671" spans="1:1">
      <c r="A671" s="9"/>
    </row>
    <row r="672" spans="1:1">
      <c r="A672" s="9"/>
    </row>
    <row r="673" spans="1:1">
      <c r="A673" s="9"/>
    </row>
    <row r="674" spans="1:1">
      <c r="A674" s="9"/>
    </row>
    <row r="675" spans="1:1">
      <c r="A675" s="9"/>
    </row>
    <row r="676" spans="1:1">
      <c r="A676" s="9"/>
    </row>
    <row r="677" spans="1:1">
      <c r="A677" s="9"/>
    </row>
    <row r="678" spans="1:1">
      <c r="A678" s="9"/>
    </row>
    <row r="679" spans="1:1">
      <c r="A679" s="9"/>
    </row>
    <row r="680" spans="1:1">
      <c r="A680" s="9"/>
    </row>
    <row r="681" spans="1:1">
      <c r="A681" s="9"/>
    </row>
    <row r="682" spans="1:1">
      <c r="A682" s="9"/>
    </row>
    <row r="683" spans="1:1">
      <c r="A683" s="9"/>
    </row>
    <row r="684" spans="1:1">
      <c r="A684" s="9"/>
    </row>
    <row r="685" spans="1:1">
      <c r="A685" s="9"/>
    </row>
    <row r="686" spans="1:1">
      <c r="A686" s="9"/>
    </row>
    <row r="687" spans="1:1">
      <c r="A687" s="9"/>
    </row>
    <row r="688" spans="1:1">
      <c r="A688" s="9"/>
    </row>
    <row r="689" spans="1:1">
      <c r="A689" s="9"/>
    </row>
    <row r="690" spans="1:1">
      <c r="A690" s="9"/>
    </row>
    <row r="691" spans="1:1">
      <c r="A691" s="9"/>
    </row>
    <row r="692" spans="1:1">
      <c r="A692" s="9"/>
    </row>
    <row r="693" spans="1:1">
      <c r="A693" s="9"/>
    </row>
    <row r="694" spans="1:1">
      <c r="A694" s="9"/>
    </row>
    <row r="695" spans="1:1">
      <c r="A695" s="9"/>
    </row>
    <row r="696" spans="1:1">
      <c r="A696" s="9"/>
    </row>
    <row r="697" spans="1:1">
      <c r="A697" s="9"/>
    </row>
    <row r="698" spans="1:1">
      <c r="A698" s="9"/>
    </row>
    <row r="699" spans="1:1">
      <c r="A699" s="9"/>
    </row>
    <row r="700" spans="1:1">
      <c r="A700" s="9"/>
    </row>
    <row r="701" spans="1:1">
      <c r="A701" s="9"/>
    </row>
    <row r="702" spans="1:1">
      <c r="A702" s="9"/>
    </row>
    <row r="703" spans="1:1">
      <c r="A703" s="9"/>
    </row>
    <row r="704" spans="1:1">
      <c r="A704" s="9"/>
    </row>
    <row r="705" spans="1:1">
      <c r="A705" s="9"/>
    </row>
    <row r="706" spans="1:1">
      <c r="A706" s="9"/>
    </row>
    <row r="707" spans="1:1">
      <c r="A707" s="9"/>
    </row>
    <row r="708" spans="1:1">
      <c r="A708" s="9"/>
    </row>
    <row r="709" spans="1:1">
      <c r="A709" s="9"/>
    </row>
    <row r="710" spans="1:1">
      <c r="A710" s="9"/>
    </row>
    <row r="711" spans="1:1">
      <c r="A711" s="9"/>
    </row>
    <row r="712" spans="1:1">
      <c r="A712" s="9"/>
    </row>
    <row r="713" spans="1:1">
      <c r="A713" s="9"/>
    </row>
    <row r="714" spans="1:1">
      <c r="A714" s="9"/>
    </row>
    <row r="715" spans="1:1">
      <c r="A715" s="9"/>
    </row>
    <row r="716" spans="1:1">
      <c r="A716" s="9"/>
    </row>
    <row r="717" spans="1:1">
      <c r="A717" s="9"/>
    </row>
    <row r="718" spans="1:1">
      <c r="A718" s="9"/>
    </row>
    <row r="719" spans="1:1">
      <c r="A719" s="9"/>
    </row>
    <row r="720" spans="1:1">
      <c r="A720" s="9"/>
    </row>
    <row r="721" spans="1:1">
      <c r="A721" s="9"/>
    </row>
    <row r="722" spans="1:1">
      <c r="A722" s="9"/>
    </row>
    <row r="723" spans="1:1">
      <c r="A723" s="9"/>
    </row>
    <row r="724" spans="1:1">
      <c r="A724" s="9"/>
    </row>
    <row r="725" spans="1:1">
      <c r="A725" s="9"/>
    </row>
    <row r="726" spans="1:1">
      <c r="A726" s="9"/>
    </row>
    <row r="727" spans="1:1">
      <c r="A727" s="9"/>
    </row>
    <row r="728" spans="1:1">
      <c r="A728" s="9"/>
    </row>
    <row r="729" spans="1:1">
      <c r="A729" s="9"/>
    </row>
    <row r="730" spans="1:1">
      <c r="A730" s="9"/>
    </row>
    <row r="731" spans="1:1">
      <c r="A731" s="9"/>
    </row>
    <row r="732" spans="1:1">
      <c r="A732" s="9"/>
    </row>
    <row r="733" spans="1:1">
      <c r="A733" s="9"/>
    </row>
    <row r="734" spans="1:1">
      <c r="A734" s="9"/>
    </row>
    <row r="735" spans="1:1">
      <c r="A735" s="9"/>
    </row>
    <row r="736" spans="1:1">
      <c r="A736" s="9"/>
    </row>
    <row r="737" spans="1:1">
      <c r="A737" s="9"/>
    </row>
    <row r="738" spans="1:1">
      <c r="A738" s="9"/>
    </row>
    <row r="739" spans="1:1">
      <c r="A739" s="9"/>
    </row>
    <row r="740" spans="1:1">
      <c r="A740" s="9"/>
    </row>
    <row r="741" spans="1:1">
      <c r="A741" s="9"/>
    </row>
    <row r="742" spans="1:1">
      <c r="A742" s="9"/>
    </row>
    <row r="743" spans="1:1">
      <c r="A743" s="9"/>
    </row>
    <row r="744" spans="1:1">
      <c r="A744" s="9"/>
    </row>
    <row r="745" spans="1:1">
      <c r="A745" s="9"/>
    </row>
    <row r="746" spans="1:1">
      <c r="A746" s="9"/>
    </row>
    <row r="747" spans="1:1">
      <c r="A747" s="9"/>
    </row>
    <row r="748" spans="1:1">
      <c r="A748" s="9"/>
    </row>
    <row r="749" spans="1:1">
      <c r="A749" s="9"/>
    </row>
    <row r="750" spans="1:1">
      <c r="A750" s="9"/>
    </row>
    <row r="751" spans="1:1">
      <c r="A751" s="9"/>
    </row>
    <row r="752" spans="1:1">
      <c r="A752" s="9"/>
    </row>
    <row r="753" spans="1:1">
      <c r="A753" s="9"/>
    </row>
    <row r="754" spans="1:1">
      <c r="A754" s="9"/>
    </row>
    <row r="755" spans="1:1">
      <c r="A755" s="9"/>
    </row>
    <row r="756" spans="1:1">
      <c r="A756" s="9"/>
    </row>
    <row r="757" spans="1:1">
      <c r="A757" s="9"/>
    </row>
    <row r="758" spans="1:1">
      <c r="A758" s="9"/>
    </row>
    <row r="759" spans="1:1">
      <c r="A759" s="9"/>
    </row>
    <row r="760" spans="1:1">
      <c r="A760" s="9"/>
    </row>
    <row r="761" spans="1:1">
      <c r="A761" s="9"/>
    </row>
    <row r="762" spans="1:1">
      <c r="A762" s="9"/>
    </row>
    <row r="763" spans="1:1">
      <c r="A763" s="9"/>
    </row>
    <row r="764" spans="1:1">
      <c r="A764" s="9"/>
    </row>
    <row r="765" spans="1:1">
      <c r="A765" s="9"/>
    </row>
    <row r="766" spans="1:1">
      <c r="A766" s="9"/>
    </row>
    <row r="767" spans="1:1">
      <c r="A767" s="9"/>
    </row>
    <row r="768" spans="1:1">
      <c r="A768" s="9"/>
    </row>
    <row r="769" spans="1:1">
      <c r="A769" s="9"/>
    </row>
    <row r="770" spans="1:1">
      <c r="A770" s="9"/>
    </row>
    <row r="771" spans="1:1">
      <c r="A771" s="9"/>
    </row>
    <row r="772" spans="1:1">
      <c r="A772" s="9"/>
    </row>
    <row r="773" spans="1:1">
      <c r="A773" s="9"/>
    </row>
    <row r="774" spans="1:1">
      <c r="A774" s="9"/>
    </row>
    <row r="775" spans="1:1">
      <c r="A775" s="9"/>
    </row>
    <row r="776" spans="1:1">
      <c r="A776" s="9"/>
    </row>
    <row r="777" spans="1:1">
      <c r="A777" s="9"/>
    </row>
    <row r="778" spans="1:1">
      <c r="A778" s="9"/>
    </row>
    <row r="779" spans="1:1">
      <c r="A779" s="9"/>
    </row>
    <row r="780" spans="1:1">
      <c r="A780" s="9"/>
    </row>
    <row r="781" spans="1:1">
      <c r="A781" s="9"/>
    </row>
    <row r="782" spans="1:1">
      <c r="A782" s="9"/>
    </row>
    <row r="783" spans="1:1">
      <c r="A783" s="9"/>
    </row>
    <row r="784" spans="1:1">
      <c r="A784" s="9"/>
    </row>
    <row r="785" spans="1:1">
      <c r="A785" s="9"/>
    </row>
    <row r="786" spans="1:1">
      <c r="A786" s="9"/>
    </row>
    <row r="787" spans="1:1">
      <c r="A787" s="9"/>
    </row>
    <row r="788" spans="1:1">
      <c r="A788" s="9"/>
    </row>
    <row r="789" spans="1:1">
      <c r="A789" s="9"/>
    </row>
    <row r="790" spans="1:1">
      <c r="A790" s="9"/>
    </row>
    <row r="791" spans="1:1">
      <c r="A791" s="9"/>
    </row>
    <row r="792" spans="1:1">
      <c r="A792" s="9"/>
    </row>
    <row r="793" spans="1:1">
      <c r="A793" s="9"/>
    </row>
    <row r="794" spans="1:1">
      <c r="A794" s="9"/>
    </row>
    <row r="795" spans="1:1">
      <c r="A795" s="9"/>
    </row>
    <row r="796" spans="1:1">
      <c r="A796" s="9"/>
    </row>
    <row r="797" spans="1:1">
      <c r="A797" s="9"/>
    </row>
    <row r="798" spans="1:1">
      <c r="A798" s="9"/>
    </row>
    <row r="799" spans="1:1">
      <c r="A799" s="9"/>
    </row>
    <row r="800" spans="1:1">
      <c r="A800" s="9"/>
    </row>
    <row r="801" spans="1:1">
      <c r="A801" s="9"/>
    </row>
    <row r="802" spans="1:1">
      <c r="A802" s="9"/>
    </row>
    <row r="803" spans="1:1">
      <c r="A803" s="9"/>
    </row>
    <row r="804" spans="1:1">
      <c r="A804" s="9"/>
    </row>
    <row r="805" spans="1:1">
      <c r="A805" s="9"/>
    </row>
    <row r="806" spans="1:1">
      <c r="A806" s="9"/>
    </row>
    <row r="807" spans="1:1">
      <c r="A807" s="9"/>
    </row>
    <row r="808" spans="1:1">
      <c r="A808" s="9"/>
    </row>
    <row r="809" spans="1:1">
      <c r="A809" s="9"/>
    </row>
    <row r="810" spans="1:1">
      <c r="A810" s="9"/>
    </row>
    <row r="811" spans="1:1">
      <c r="A811" s="9"/>
    </row>
    <row r="812" spans="1:1">
      <c r="A812" s="9"/>
    </row>
    <row r="813" spans="1:1">
      <c r="A813" s="9"/>
    </row>
    <row r="814" spans="1:1">
      <c r="A814" s="9"/>
    </row>
    <row r="815" spans="1:1">
      <c r="A815" s="9"/>
    </row>
    <row r="816" spans="1:1">
      <c r="A816" s="9"/>
    </row>
    <row r="817" spans="1:1">
      <c r="A817" s="9"/>
    </row>
    <row r="818" spans="1:1">
      <c r="A818" s="9"/>
    </row>
    <row r="819" spans="1:1">
      <c r="A819" s="9"/>
    </row>
    <row r="820" spans="1:1">
      <c r="A820" s="9"/>
    </row>
    <row r="821" spans="1:1">
      <c r="A821" s="9"/>
    </row>
    <row r="822" spans="1:1">
      <c r="A822" s="9"/>
    </row>
    <row r="823" spans="1:1">
      <c r="A823" s="9"/>
    </row>
    <row r="824" spans="1:1">
      <c r="A824" s="9"/>
    </row>
    <row r="825" spans="1:1">
      <c r="A825" s="9"/>
    </row>
    <row r="826" spans="1:1">
      <c r="A826" s="9"/>
    </row>
    <row r="827" spans="1:1">
      <c r="A827" s="9"/>
    </row>
    <row r="828" spans="1:1">
      <c r="A828" s="9"/>
    </row>
    <row r="829" spans="1:1">
      <c r="A829" s="9"/>
    </row>
    <row r="830" spans="1:1">
      <c r="A830" s="9"/>
    </row>
    <row r="831" spans="1:1">
      <c r="A831" s="9"/>
    </row>
    <row r="832" spans="1:1">
      <c r="A832" s="9"/>
    </row>
    <row r="833" spans="1:1">
      <c r="A833" s="9"/>
    </row>
    <row r="834" spans="1:1">
      <c r="A834" s="9"/>
    </row>
    <row r="835" spans="1:1">
      <c r="A835" s="9"/>
    </row>
    <row r="836" spans="1:1">
      <c r="A836" s="9"/>
    </row>
    <row r="837" spans="1:1">
      <c r="A837" s="9"/>
    </row>
    <row r="838" spans="1:1">
      <c r="A838" s="9"/>
    </row>
    <row r="839" spans="1:1">
      <c r="A839" s="9"/>
    </row>
    <row r="840" spans="1:1">
      <c r="A840" s="9"/>
    </row>
    <row r="841" spans="1:1">
      <c r="A841" s="9"/>
    </row>
    <row r="842" spans="1:1">
      <c r="A842" s="9"/>
    </row>
    <row r="843" spans="1:1">
      <c r="A843" s="9"/>
    </row>
    <row r="844" spans="1:1">
      <c r="A844" s="9"/>
    </row>
    <row r="845" spans="1:1">
      <c r="A845" s="9"/>
    </row>
    <row r="846" spans="1:1">
      <c r="A846" s="9"/>
    </row>
    <row r="847" spans="1:1">
      <c r="A847" s="9"/>
    </row>
    <row r="848" spans="1:1">
      <c r="A848" s="9"/>
    </row>
    <row r="849" spans="1:1">
      <c r="A849" s="9"/>
    </row>
    <row r="850" spans="1:1">
      <c r="A850" s="9"/>
    </row>
    <row r="851" spans="1:1">
      <c r="A851" s="9"/>
    </row>
    <row r="852" spans="1:1">
      <c r="A852" s="9"/>
    </row>
    <row r="853" spans="1:1">
      <c r="A853" s="9"/>
    </row>
    <row r="854" spans="1:1">
      <c r="A854" s="9"/>
    </row>
    <row r="855" spans="1:1">
      <c r="A855" s="9"/>
    </row>
    <row r="856" spans="1:1">
      <c r="A856" s="9"/>
    </row>
    <row r="857" spans="1:1">
      <c r="A857" s="9"/>
    </row>
    <row r="858" spans="1:1">
      <c r="A858" s="9"/>
    </row>
    <row r="859" spans="1:1">
      <c r="A859" s="9"/>
    </row>
    <row r="860" spans="1:1">
      <c r="A860" s="9"/>
    </row>
    <row r="861" spans="1:1">
      <c r="A861" s="9"/>
    </row>
    <row r="862" spans="1:1">
      <c r="A862" s="9"/>
    </row>
    <row r="863" spans="1:1">
      <c r="A863" s="9"/>
    </row>
    <row r="864" spans="1:1">
      <c r="A864" s="9"/>
    </row>
    <row r="865" spans="1:1">
      <c r="A865" s="9"/>
    </row>
    <row r="866" spans="1:1">
      <c r="A866" s="9"/>
    </row>
    <row r="867" spans="1:1">
      <c r="A867" s="9"/>
    </row>
    <row r="868" spans="1:1">
      <c r="A868" s="9"/>
    </row>
    <row r="869" spans="1:1">
      <c r="A869" s="9"/>
    </row>
    <row r="870" spans="1:1">
      <c r="A870" s="9"/>
    </row>
    <row r="871" spans="1:1">
      <c r="A871" s="9"/>
    </row>
    <row r="872" spans="1:1">
      <c r="A872" s="9"/>
    </row>
    <row r="873" spans="1:1">
      <c r="A873" s="9"/>
    </row>
    <row r="874" spans="1:1">
      <c r="A874" s="9"/>
    </row>
    <row r="875" spans="1:1">
      <c r="A875" s="9"/>
    </row>
    <row r="876" spans="1:1">
      <c r="A876" s="9"/>
    </row>
    <row r="877" spans="1:1">
      <c r="A877" s="9"/>
    </row>
    <row r="878" spans="1:1">
      <c r="A878" s="9"/>
    </row>
    <row r="879" spans="1:1">
      <c r="A879" s="9"/>
    </row>
    <row r="880" spans="1:1">
      <c r="A880" s="9"/>
    </row>
    <row r="881" spans="1:1">
      <c r="A881" s="9"/>
    </row>
    <row r="882" spans="1:1">
      <c r="A882" s="9"/>
    </row>
    <row r="883" spans="1:1">
      <c r="A883" s="9"/>
    </row>
    <row r="884" spans="1:1">
      <c r="A884" s="9"/>
    </row>
    <row r="885" spans="1:1">
      <c r="A885" s="9"/>
    </row>
    <row r="886" spans="1:1">
      <c r="A886" s="9"/>
    </row>
    <row r="887" spans="1:1">
      <c r="A887" s="9"/>
    </row>
    <row r="888" spans="1:1">
      <c r="A888" s="9"/>
    </row>
    <row r="889" spans="1:1">
      <c r="A889" s="9"/>
    </row>
    <row r="890" spans="1:1">
      <c r="A890" s="9"/>
    </row>
    <row r="891" spans="1:1">
      <c r="A891" s="9"/>
    </row>
    <row r="892" spans="1:1">
      <c r="A892" s="9"/>
    </row>
    <row r="893" spans="1:1">
      <c r="A893" s="9"/>
    </row>
    <row r="894" spans="1:1">
      <c r="A894" s="9"/>
    </row>
    <row r="895" spans="1:1">
      <c r="A895" s="9"/>
    </row>
    <row r="896" spans="1:1">
      <c r="A896" s="9"/>
    </row>
    <row r="897" spans="1:1">
      <c r="A897" s="9"/>
    </row>
    <row r="898" spans="1:1">
      <c r="A898" s="9"/>
    </row>
    <row r="899" spans="1:1">
      <c r="A899" s="9"/>
    </row>
    <row r="900" spans="1:1">
      <c r="A900" s="9"/>
    </row>
    <row r="901" spans="1:1">
      <c r="A901" s="9"/>
    </row>
    <row r="902" spans="1:1">
      <c r="A902" s="9"/>
    </row>
    <row r="903" spans="1:1">
      <c r="A903" s="9"/>
    </row>
    <row r="904" spans="1:1">
      <c r="A904" s="9"/>
    </row>
    <row r="905" spans="1:1">
      <c r="A905" s="9"/>
    </row>
    <row r="906" spans="1:1">
      <c r="A906" s="9"/>
    </row>
    <row r="907" spans="1:1">
      <c r="A907" s="9"/>
    </row>
    <row r="908" spans="1:1">
      <c r="A908" s="9"/>
    </row>
    <row r="909" spans="1:1">
      <c r="A909" s="9"/>
    </row>
    <row r="910" spans="1:1">
      <c r="A910" s="9"/>
    </row>
    <row r="911" spans="1:1">
      <c r="A911" s="9"/>
    </row>
    <row r="912" spans="1:1">
      <c r="A912" s="9"/>
    </row>
    <row r="913" spans="1:1">
      <c r="A913" s="9"/>
    </row>
    <row r="914" spans="1:1">
      <c r="A914" s="9"/>
    </row>
    <row r="915" spans="1:1">
      <c r="A915" s="9"/>
    </row>
    <row r="916" spans="1:1">
      <c r="A916" s="9"/>
    </row>
    <row r="917" spans="1:1">
      <c r="A917" s="9"/>
    </row>
    <row r="918" spans="1:1">
      <c r="A918" s="9"/>
    </row>
    <row r="919" spans="1:1">
      <c r="A919" s="9"/>
    </row>
    <row r="920" spans="1:1">
      <c r="A920" s="9"/>
    </row>
    <row r="921" spans="1:1">
      <c r="A921" s="9"/>
    </row>
    <row r="922" spans="1:1">
      <c r="A922" s="9"/>
    </row>
    <row r="923" spans="1:1">
      <c r="A923" s="9"/>
    </row>
    <row r="924" spans="1:1">
      <c r="A924" s="9"/>
    </row>
    <row r="925" spans="1:1">
      <c r="A925" s="9"/>
    </row>
    <row r="926" spans="1:1">
      <c r="A926" s="9"/>
    </row>
    <row r="927" spans="1:1">
      <c r="A927" s="9"/>
    </row>
    <row r="928" spans="1:1">
      <c r="A928" s="9"/>
    </row>
    <row r="929" spans="1:1">
      <c r="A929" s="9"/>
    </row>
    <row r="930" spans="1:1">
      <c r="A930" s="9"/>
    </row>
    <row r="931" spans="1:1">
      <c r="A931" s="9"/>
    </row>
    <row r="932" spans="1:1">
      <c r="A932" s="9"/>
    </row>
    <row r="933" spans="1:1">
      <c r="A933" s="9"/>
    </row>
    <row r="934" spans="1:1">
      <c r="A934" s="9"/>
    </row>
    <row r="935" spans="1:1">
      <c r="A935" s="9"/>
    </row>
    <row r="936" spans="1:1">
      <c r="A936" s="9"/>
    </row>
    <row r="937" spans="1:1">
      <c r="A937" s="9"/>
    </row>
    <row r="938" spans="1:1">
      <c r="A938" s="9"/>
    </row>
    <row r="939" spans="1:1">
      <c r="A939" s="9"/>
    </row>
    <row r="940" spans="1:1">
      <c r="A940" s="9"/>
    </row>
    <row r="941" spans="1:1">
      <c r="A941" s="9"/>
    </row>
    <row r="942" spans="1:1">
      <c r="A942" s="9"/>
    </row>
    <row r="943" spans="1:1">
      <c r="A943" s="9"/>
    </row>
    <row r="944" spans="1:1">
      <c r="A944" s="9"/>
    </row>
    <row r="945" spans="1:1">
      <c r="A945" s="9"/>
    </row>
    <row r="946" spans="1:1">
      <c r="A946" s="9"/>
    </row>
    <row r="947" spans="1:1">
      <c r="A947" s="9"/>
    </row>
    <row r="948" spans="1:1">
      <c r="A948" s="9"/>
    </row>
    <row r="949" spans="1:1">
      <c r="A949" s="9"/>
    </row>
    <row r="950" spans="1:1">
      <c r="A950" s="9"/>
    </row>
    <row r="951" spans="1:1">
      <c r="A951" s="9"/>
    </row>
    <row r="952" spans="1:1">
      <c r="A952" s="9"/>
    </row>
    <row r="953" spans="1:1">
      <c r="A953" s="9"/>
    </row>
    <row r="954" spans="1:1">
      <c r="A954" s="9"/>
    </row>
    <row r="955" spans="1:1">
      <c r="A955" s="9"/>
    </row>
    <row r="956" spans="1:1">
      <c r="A956" s="9"/>
    </row>
    <row r="957" spans="1:1">
      <c r="A957" s="9"/>
    </row>
    <row r="958" spans="1:1">
      <c r="A958" s="9"/>
    </row>
    <row r="959" spans="1:1">
      <c r="A959" s="9"/>
    </row>
    <row r="960" spans="1:1">
      <c r="A960" s="9"/>
    </row>
    <row r="961" spans="1:1">
      <c r="A961" s="9"/>
    </row>
    <row r="962" spans="1:1">
      <c r="A962" s="9"/>
    </row>
    <row r="963" spans="1:1">
      <c r="A963" s="9"/>
    </row>
    <row r="964" spans="1:1">
      <c r="A964" s="9"/>
    </row>
    <row r="965" spans="1:1">
      <c r="A965" s="9"/>
    </row>
    <row r="966" spans="1:1">
      <c r="A966" s="9"/>
    </row>
    <row r="967" spans="1:1">
      <c r="A967" s="9"/>
    </row>
    <row r="968" spans="1:1">
      <c r="A968" s="9"/>
    </row>
    <row r="969" spans="1:1">
      <c r="A969" s="9"/>
    </row>
    <row r="970" spans="1:1">
      <c r="A970" s="9"/>
    </row>
    <row r="971" spans="1:1">
      <c r="A971" s="9"/>
    </row>
    <row r="972" spans="1:1">
      <c r="A972" s="9"/>
    </row>
    <row r="973" spans="1:1">
      <c r="A973" s="9"/>
    </row>
    <row r="974" spans="1:1">
      <c r="A974" s="9"/>
    </row>
    <row r="975" spans="1:1">
      <c r="A975" s="9"/>
    </row>
    <row r="976" spans="1:1">
      <c r="A976" s="9"/>
    </row>
    <row r="977" spans="1:1">
      <c r="A977" s="9"/>
    </row>
    <row r="978" spans="1:1">
      <c r="A978" s="9"/>
    </row>
    <row r="979" spans="1:1">
      <c r="A979" s="9"/>
    </row>
    <row r="980" spans="1:1">
      <c r="A980" s="9"/>
    </row>
    <row r="981" spans="1:1">
      <c r="A981" s="9"/>
    </row>
    <row r="982" spans="1:1">
      <c r="A982" s="9"/>
    </row>
    <row r="983" spans="1:1">
      <c r="A983" s="9"/>
    </row>
    <row r="984" spans="1:1">
      <c r="A984" s="9"/>
    </row>
    <row r="985" spans="1:1">
      <c r="A985" s="9"/>
    </row>
    <row r="986" spans="1:1">
      <c r="A986" s="9"/>
    </row>
    <row r="987" spans="1:1">
      <c r="A987" s="9"/>
    </row>
    <row r="988" spans="1:1">
      <c r="A988" s="9"/>
    </row>
    <row r="989" spans="1:1">
      <c r="A989" s="9"/>
    </row>
    <row r="990" spans="1:1">
      <c r="A990" s="9"/>
    </row>
    <row r="991" spans="1:1">
      <c r="A991" s="9"/>
    </row>
    <row r="992" spans="1:1">
      <c r="A992" s="9"/>
    </row>
    <row r="993" spans="1:1">
      <c r="A993" s="9"/>
    </row>
    <row r="994" spans="1:1">
      <c r="A994" s="9"/>
    </row>
    <row r="995" spans="1:1">
      <c r="A995" s="9"/>
    </row>
    <row r="996" spans="1:1">
      <c r="A996" s="9"/>
    </row>
    <row r="997" spans="1:1">
      <c r="A997" s="9"/>
    </row>
    <row r="998" spans="1:1">
      <c r="A998" s="9"/>
    </row>
    <row r="999" spans="1:1">
      <c r="A999" s="9"/>
    </row>
    <row r="1000" spans="1:1">
      <c r="A1000" s="9"/>
    </row>
    <row r="1001" spans="1:1">
      <c r="A1001" s="9"/>
    </row>
    <row r="1002" spans="1:1">
      <c r="A1002" s="9"/>
    </row>
    <row r="1003" spans="1:1">
      <c r="A1003" s="9"/>
    </row>
    <row r="1004" spans="1:1">
      <c r="A1004" s="9"/>
    </row>
    <row r="1005" spans="1:1">
      <c r="A1005" s="9"/>
    </row>
    <row r="1006" spans="1:1">
      <c r="A1006" s="9"/>
    </row>
    <row r="1007" spans="1:1">
      <c r="A1007" s="9"/>
    </row>
    <row r="1008" spans="1:1">
      <c r="A1008" s="9"/>
    </row>
    <row r="1009" spans="1:1">
      <c r="A1009" s="9"/>
    </row>
    <row r="1010" spans="1:1">
      <c r="A1010" s="9"/>
    </row>
    <row r="1011" spans="1:1">
      <c r="A1011" s="9"/>
    </row>
    <row r="1012" spans="1:1">
      <c r="A1012" s="9"/>
    </row>
    <row r="1013" spans="1:1">
      <c r="A1013" s="9"/>
    </row>
    <row r="1014" spans="1:1">
      <c r="A1014" s="9"/>
    </row>
    <row r="1015" spans="1:1">
      <c r="A1015" s="9"/>
    </row>
    <row r="1016" spans="1:1">
      <c r="A1016" s="9"/>
    </row>
    <row r="1017" spans="1:1">
      <c r="A1017" s="9"/>
    </row>
    <row r="1018" spans="1:1">
      <c r="A1018" s="9"/>
    </row>
    <row r="1019" spans="1:1">
      <c r="A1019" s="9"/>
    </row>
    <row r="1020" spans="1:1">
      <c r="A1020" s="9"/>
    </row>
    <row r="1021" spans="1:1">
      <c r="A1021" s="9"/>
    </row>
    <row r="1022" spans="1:1">
      <c r="A1022" s="9"/>
    </row>
    <row r="1023" spans="1:1">
      <c r="A1023" s="9"/>
    </row>
    <row r="1024" spans="1:1">
      <c r="A1024" s="9"/>
    </row>
    <row r="1025" spans="1:1">
      <c r="A1025" s="9"/>
    </row>
    <row r="1026" spans="1:1">
      <c r="A1026" s="9"/>
    </row>
    <row r="1027" spans="1:1">
      <c r="A1027" s="9"/>
    </row>
    <row r="1028" spans="1:1">
      <c r="A1028" s="9"/>
    </row>
    <row r="1029" spans="1:1">
      <c r="A1029" s="9"/>
    </row>
    <row r="1030" spans="1:1">
      <c r="A1030" s="9"/>
    </row>
    <row r="1031" spans="1:1">
      <c r="A1031" s="9"/>
    </row>
    <row r="1032" spans="1:1">
      <c r="A1032" s="9"/>
    </row>
    <row r="1033" spans="1:1">
      <c r="A1033" s="9"/>
    </row>
    <row r="1034" spans="1:1">
      <c r="A1034" s="9"/>
    </row>
    <row r="1035" spans="1:1">
      <c r="A1035" s="9"/>
    </row>
    <row r="1036" spans="1:1">
      <c r="A1036" s="9"/>
    </row>
    <row r="1037" spans="1:1">
      <c r="A1037" s="9"/>
    </row>
    <row r="1038" spans="1:1">
      <c r="A1038" s="9"/>
    </row>
    <row r="1039" spans="1:1">
      <c r="A1039" s="9"/>
    </row>
    <row r="1040" spans="1:1">
      <c r="A1040" s="9"/>
    </row>
    <row r="1041" spans="1:1">
      <c r="A1041" s="9"/>
    </row>
    <row r="1042" spans="1:1">
      <c r="A1042" s="9"/>
    </row>
    <row r="1043" spans="1:1">
      <c r="A1043" s="9"/>
    </row>
    <row r="1044" spans="1:1">
      <c r="A1044" s="9"/>
    </row>
    <row r="1045" spans="1:1">
      <c r="A1045" s="9"/>
    </row>
    <row r="1046" spans="1:1">
      <c r="A1046" s="9"/>
    </row>
    <row r="1047" spans="1:1">
      <c r="A1047" s="9"/>
    </row>
    <row r="1048" spans="1:1">
      <c r="A1048" s="9"/>
    </row>
    <row r="1049" spans="1:1">
      <c r="A1049" s="9"/>
    </row>
    <row r="1050" spans="1:1">
      <c r="A1050" s="9"/>
    </row>
    <row r="1051" spans="1:1">
      <c r="A1051" s="9"/>
    </row>
    <row r="1052" spans="1:1">
      <c r="A1052" s="9"/>
    </row>
    <row r="1053" spans="1:1">
      <c r="A1053" s="9"/>
    </row>
    <row r="1054" spans="1:1">
      <c r="A1054" s="9"/>
    </row>
    <row r="1055" spans="1:1">
      <c r="A1055" s="9"/>
    </row>
    <row r="1056" spans="1:1">
      <c r="A1056" s="9"/>
    </row>
    <row r="1057" spans="1:1">
      <c r="A1057" s="9"/>
    </row>
    <row r="1058" spans="1:1">
      <c r="A1058" s="9"/>
    </row>
    <row r="1059" spans="1:1">
      <c r="A1059" s="9"/>
    </row>
    <row r="1060" spans="1:1">
      <c r="A1060" s="9"/>
    </row>
    <row r="1061" spans="1:1">
      <c r="A1061" s="9"/>
    </row>
    <row r="1062" spans="1:1">
      <c r="A1062" s="9"/>
    </row>
    <row r="1063" spans="1:1">
      <c r="A1063" s="9"/>
    </row>
    <row r="1064" spans="1:1">
      <c r="A1064" s="9"/>
    </row>
    <row r="1065" spans="1:1">
      <c r="A1065" s="9"/>
    </row>
    <row r="1066" spans="1:1">
      <c r="A1066" s="9"/>
    </row>
    <row r="1067" spans="1:1">
      <c r="A1067" s="9"/>
    </row>
    <row r="1068" spans="1:1">
      <c r="A1068" s="9"/>
    </row>
    <row r="1069" spans="1:1">
      <c r="A1069" s="9"/>
    </row>
    <row r="1070" spans="1:1">
      <c r="A1070" s="9"/>
    </row>
    <row r="1071" spans="1:1">
      <c r="A1071" s="9"/>
    </row>
    <row r="1072" spans="1:1">
      <c r="A1072" s="9"/>
    </row>
    <row r="1073" spans="1:1">
      <c r="A1073" s="9"/>
    </row>
    <row r="1074" spans="1:1">
      <c r="A1074" s="9"/>
    </row>
    <row r="1075" spans="1:1">
      <c r="A1075" s="9"/>
    </row>
    <row r="1076" spans="1:1">
      <c r="A1076" s="9"/>
    </row>
    <row r="1077" spans="1:1">
      <c r="A1077" s="9"/>
    </row>
    <row r="1078" spans="1:1">
      <c r="A1078" s="9"/>
    </row>
    <row r="1079" spans="1:1">
      <c r="A1079" s="9"/>
    </row>
    <row r="1080" spans="1:1">
      <c r="A1080" s="9"/>
    </row>
    <row r="1081" spans="1:1">
      <c r="A1081" s="9"/>
    </row>
    <row r="1082" spans="1:1">
      <c r="A1082" s="9"/>
    </row>
    <row r="1083" spans="1:1">
      <c r="A1083" s="9"/>
    </row>
    <row r="1084" spans="1:1">
      <c r="A1084" s="9"/>
    </row>
    <row r="1085" spans="1:1">
      <c r="A1085" s="9"/>
    </row>
    <row r="1086" spans="1:1">
      <c r="A1086" s="9"/>
    </row>
    <row r="1087" spans="1:1">
      <c r="A1087" s="9"/>
    </row>
    <row r="1088" spans="1:1">
      <c r="A1088" s="9"/>
    </row>
    <row r="1089" spans="1:1">
      <c r="A1089" s="9"/>
    </row>
    <row r="1090" spans="1:1">
      <c r="A1090" s="9"/>
    </row>
    <row r="1091" spans="1:1">
      <c r="A1091" s="9"/>
    </row>
    <row r="1092" spans="1:1">
      <c r="A1092" s="9"/>
    </row>
    <row r="1093" spans="1:1">
      <c r="A1093" s="9"/>
    </row>
    <row r="1094" spans="1:1">
      <c r="A1094" s="9"/>
    </row>
    <row r="1095" spans="1:1">
      <c r="A1095" s="9"/>
    </row>
    <row r="1096" spans="1:1">
      <c r="A1096" s="9"/>
    </row>
    <row r="1097" spans="1:1">
      <c r="A1097" s="9"/>
    </row>
    <row r="1098" spans="1:1">
      <c r="A1098" s="9"/>
    </row>
    <row r="1099" spans="1:1">
      <c r="A1099" s="9"/>
    </row>
    <row r="1100" spans="1:1">
      <c r="A1100" s="9"/>
    </row>
    <row r="1101" spans="1:1">
      <c r="A1101" s="9"/>
    </row>
    <row r="1102" spans="1:1">
      <c r="A1102" s="9"/>
    </row>
    <row r="1103" spans="1:1">
      <c r="A1103" s="9"/>
    </row>
    <row r="1104" spans="1:1">
      <c r="A1104" s="9"/>
    </row>
    <row r="1105" spans="1:1">
      <c r="A1105" s="9"/>
    </row>
    <row r="1106" spans="1:1">
      <c r="A1106" s="9"/>
    </row>
    <row r="1107" spans="1:1">
      <c r="A1107" s="9"/>
    </row>
    <row r="1108" spans="1:1">
      <c r="A1108" s="9"/>
    </row>
    <row r="1109" spans="1:1">
      <c r="A1109" s="9"/>
    </row>
    <row r="1110" spans="1:1">
      <c r="A1110" s="9"/>
    </row>
    <row r="1111" spans="1:1">
      <c r="A1111" s="9"/>
    </row>
    <row r="1112" spans="1:1">
      <c r="A1112" s="9"/>
    </row>
    <row r="1113" spans="1:1">
      <c r="A1113" s="9"/>
    </row>
    <row r="1114" spans="1:1">
      <c r="A1114" s="9"/>
    </row>
    <row r="1115" spans="1:1">
      <c r="A1115" s="9"/>
    </row>
    <row r="1116" spans="1:1">
      <c r="A1116" s="9"/>
    </row>
    <row r="1117" spans="1:1">
      <c r="A1117" s="9"/>
    </row>
    <row r="1118" spans="1:1">
      <c r="A1118" s="9"/>
    </row>
    <row r="1119" spans="1:1">
      <c r="A1119" s="9"/>
    </row>
    <row r="1120" spans="1:1">
      <c r="A1120" s="9"/>
    </row>
    <row r="1121" spans="1:1">
      <c r="A1121" s="9"/>
    </row>
    <row r="1122" spans="1:1">
      <c r="A1122" s="9"/>
    </row>
    <row r="1123" spans="1:1">
      <c r="A1123" s="9"/>
    </row>
    <row r="1124" spans="1:1">
      <c r="A1124" s="9"/>
    </row>
    <row r="1125" spans="1:1">
      <c r="A1125" s="9"/>
    </row>
    <row r="1126" spans="1:1">
      <c r="A1126" s="9"/>
    </row>
    <row r="1127" spans="1:1">
      <c r="A1127" s="9"/>
    </row>
    <row r="1128" spans="1:1">
      <c r="A1128" s="9"/>
    </row>
    <row r="1129" spans="1:1">
      <c r="A1129" s="9"/>
    </row>
    <row r="1130" spans="1:1">
      <c r="A1130" s="9"/>
    </row>
    <row r="1131" spans="1:1">
      <c r="A1131" s="9"/>
    </row>
    <row r="1132" spans="1:1">
      <c r="A1132" s="9"/>
    </row>
    <row r="1133" spans="1:1">
      <c r="A1133" s="9"/>
    </row>
    <row r="1134" spans="1:1">
      <c r="A1134" s="9"/>
    </row>
    <row r="1135" spans="1:1">
      <c r="A1135" s="9"/>
    </row>
    <row r="1136" spans="1:1">
      <c r="A1136" s="9"/>
    </row>
    <row r="1137" spans="1:1">
      <c r="A1137" s="9"/>
    </row>
    <row r="1138" spans="1:1">
      <c r="A1138" s="9"/>
    </row>
    <row r="1139" spans="1:1">
      <c r="A1139" s="9"/>
    </row>
    <row r="1140" spans="1:1">
      <c r="A1140" s="9"/>
    </row>
    <row r="1141" spans="1:1">
      <c r="A1141" s="9"/>
    </row>
    <row r="1142" spans="1:1">
      <c r="A1142" s="9"/>
    </row>
    <row r="1143" spans="1:1">
      <c r="A1143" s="9"/>
    </row>
    <row r="1144" spans="1:1">
      <c r="A1144" s="9"/>
    </row>
    <row r="1145" spans="1:1">
      <c r="A1145" s="9"/>
    </row>
    <row r="1146" spans="1:1">
      <c r="A1146" s="9"/>
    </row>
    <row r="1147" spans="1:1">
      <c r="A1147" s="9"/>
    </row>
    <row r="1148" spans="1:1">
      <c r="A1148" s="9"/>
    </row>
    <row r="1149" spans="1:1">
      <c r="A1149" s="9"/>
    </row>
    <row r="1150" spans="1:1">
      <c r="A1150" s="9"/>
    </row>
    <row r="1151" spans="1:1">
      <c r="A1151" s="9"/>
    </row>
    <row r="1152" spans="1:1">
      <c r="A1152" s="9"/>
    </row>
    <row r="1153" spans="1:1">
      <c r="A1153" s="9"/>
    </row>
    <row r="1154" spans="1:1">
      <c r="A1154" s="9"/>
    </row>
    <row r="1155" spans="1:1">
      <c r="A1155" s="9"/>
    </row>
    <row r="1156" spans="1:1">
      <c r="A1156" s="9"/>
    </row>
    <row r="1157" spans="1:1">
      <c r="A1157" s="9"/>
    </row>
    <row r="1158" spans="1:1">
      <c r="A1158" s="9"/>
    </row>
    <row r="1159" spans="1:1">
      <c r="A1159" s="9"/>
    </row>
    <row r="1160" spans="1:1">
      <c r="A1160" s="9"/>
    </row>
    <row r="1161" spans="1:1">
      <c r="A1161" s="9"/>
    </row>
    <row r="1162" spans="1:1">
      <c r="A1162" s="9"/>
    </row>
    <row r="1163" spans="1:1">
      <c r="A1163" s="9"/>
    </row>
    <row r="1164" spans="1:1">
      <c r="A1164" s="9"/>
    </row>
    <row r="1165" spans="1:1">
      <c r="A1165" s="9"/>
    </row>
    <row r="1166" spans="1:1">
      <c r="A1166" s="9"/>
    </row>
    <row r="1167" spans="1:1">
      <c r="A1167" s="9"/>
    </row>
    <row r="1168" spans="1:1">
      <c r="A1168" s="9"/>
    </row>
    <row r="1169" spans="1:1">
      <c r="A1169" s="9"/>
    </row>
    <row r="1170" spans="1:1">
      <c r="A1170" s="9"/>
    </row>
    <row r="1171" spans="1:1">
      <c r="A1171" s="9"/>
    </row>
    <row r="1172" spans="1:1">
      <c r="A1172" s="9"/>
    </row>
    <row r="1173" spans="1:1">
      <c r="A1173" s="9"/>
    </row>
    <row r="1174" spans="1:1">
      <c r="A1174" s="9"/>
    </row>
    <row r="1175" spans="1:1">
      <c r="A1175" s="9"/>
    </row>
    <row r="1176" spans="1:1">
      <c r="A1176" s="9"/>
    </row>
    <row r="1177" spans="1:1">
      <c r="A1177" s="9"/>
    </row>
    <row r="1178" spans="1:1">
      <c r="A1178" s="9"/>
    </row>
    <row r="1179" spans="1:1">
      <c r="A1179" s="9"/>
    </row>
    <row r="1180" spans="1:1">
      <c r="A1180" s="9"/>
    </row>
    <row r="1181" spans="1:1">
      <c r="A1181" s="9"/>
    </row>
    <row r="1182" spans="1:1">
      <c r="A1182" s="9"/>
    </row>
    <row r="1183" spans="1:1">
      <c r="A1183" s="9"/>
    </row>
    <row r="1184" spans="1:1">
      <c r="A1184" s="9"/>
    </row>
    <row r="1185" spans="1:1">
      <c r="A1185" s="9"/>
    </row>
    <row r="1186" spans="1:1">
      <c r="A1186" s="9"/>
    </row>
    <row r="1187" spans="1:1">
      <c r="A1187" s="9"/>
    </row>
    <row r="1188" spans="1:1">
      <c r="A1188" s="9"/>
    </row>
    <row r="1189" spans="1:1">
      <c r="A1189" s="9"/>
    </row>
    <row r="1190" spans="1:1">
      <c r="A1190" s="9"/>
    </row>
    <row r="1191" spans="1:1">
      <c r="A1191" s="9"/>
    </row>
    <row r="1192" spans="1:1">
      <c r="A1192" s="9"/>
    </row>
    <row r="1193" spans="1:1">
      <c r="A1193" s="9"/>
    </row>
    <row r="1194" spans="1:1">
      <c r="A1194" s="9"/>
    </row>
    <row r="1195" spans="1:1">
      <c r="A1195" s="9"/>
    </row>
    <row r="1196" spans="1:1">
      <c r="A1196" s="9"/>
    </row>
    <row r="1197" spans="1:1">
      <c r="A1197" s="9"/>
    </row>
    <row r="1198" spans="1:1">
      <c r="A1198" s="9"/>
    </row>
    <row r="1199" spans="1:1">
      <c r="A1199" s="9"/>
    </row>
    <row r="1200" spans="1:1">
      <c r="A1200" s="9"/>
    </row>
    <row r="1201" spans="1:1">
      <c r="A1201" s="9"/>
    </row>
    <row r="1202" spans="1:1">
      <c r="A1202" s="9"/>
    </row>
    <row r="1203" spans="1:1">
      <c r="A1203" s="9"/>
    </row>
    <row r="1204" spans="1:1">
      <c r="A1204" s="9"/>
    </row>
    <row r="1205" spans="1:1">
      <c r="A1205" s="9"/>
    </row>
    <row r="1206" spans="1:1">
      <c r="A1206" s="9"/>
    </row>
    <row r="1207" spans="1:1">
      <c r="A1207" s="9"/>
    </row>
    <row r="1208" spans="1:1">
      <c r="A1208" s="9"/>
    </row>
    <row r="1209" spans="1:1">
      <c r="A1209" s="9"/>
    </row>
    <row r="1210" spans="1:1">
      <c r="A1210" s="9"/>
    </row>
    <row r="1211" spans="1:1">
      <c r="A1211" s="9"/>
    </row>
    <row r="1212" spans="1:1">
      <c r="A1212" s="9"/>
    </row>
    <row r="1213" spans="1:1">
      <c r="A1213" s="9"/>
    </row>
    <row r="1214" spans="1:1">
      <c r="A1214" s="9"/>
    </row>
    <row r="1215" spans="1:1">
      <c r="A1215" s="9"/>
    </row>
    <row r="1216" spans="1:1">
      <c r="A1216" s="9"/>
    </row>
    <row r="1217" spans="1:1">
      <c r="A1217" s="9"/>
    </row>
    <row r="1218" spans="1:1">
      <c r="A1218" s="9"/>
    </row>
    <row r="1219" spans="1:1">
      <c r="A1219" s="9"/>
    </row>
    <row r="1220" spans="1:1">
      <c r="A1220" s="9"/>
    </row>
    <row r="1221" spans="1:1">
      <c r="A1221" s="9"/>
    </row>
    <row r="1222" spans="1:1">
      <c r="A1222" s="9"/>
    </row>
    <row r="1223" spans="1:1">
      <c r="A1223" s="9"/>
    </row>
    <row r="1224" spans="1:1">
      <c r="A1224" s="9"/>
    </row>
    <row r="1225" spans="1:1">
      <c r="A1225" s="9"/>
    </row>
    <row r="1226" spans="1:1">
      <c r="A1226" s="9"/>
    </row>
    <row r="1227" spans="1:1">
      <c r="A1227" s="9"/>
    </row>
    <row r="1228" spans="1:1">
      <c r="A1228" s="9"/>
    </row>
    <row r="1229" spans="1:1">
      <c r="A1229" s="9"/>
    </row>
    <row r="1230" spans="1:1">
      <c r="A1230" s="9"/>
    </row>
    <row r="1231" spans="1:1">
      <c r="A1231" s="9"/>
    </row>
    <row r="1232" spans="1:1">
      <c r="A1232" s="9"/>
    </row>
    <row r="1233" spans="1:1">
      <c r="A1233" s="9"/>
    </row>
    <row r="1234" spans="1:1">
      <c r="A1234" s="9"/>
    </row>
    <row r="1235" spans="1:1">
      <c r="A1235" s="9"/>
    </row>
    <row r="1236" spans="1:1">
      <c r="A1236" s="9"/>
    </row>
    <row r="1237" spans="1:1">
      <c r="A1237" s="9"/>
    </row>
    <row r="1238" spans="1:1">
      <c r="A1238" s="9"/>
    </row>
    <row r="1239" spans="1:1">
      <c r="A1239" s="9"/>
    </row>
    <row r="1240" spans="1:1">
      <c r="A1240" s="9"/>
    </row>
    <row r="1241" spans="1:1">
      <c r="A1241" s="9"/>
    </row>
    <row r="1242" spans="1:1">
      <c r="A1242" s="9"/>
    </row>
    <row r="1243" spans="1:1">
      <c r="A1243" s="9"/>
    </row>
    <row r="1244" spans="1:1">
      <c r="A1244" s="9"/>
    </row>
    <row r="1245" spans="1:1">
      <c r="A1245" s="9"/>
    </row>
    <row r="1246" spans="1:1">
      <c r="A1246" s="9"/>
    </row>
    <row r="1247" spans="1:1">
      <c r="A1247" s="9"/>
    </row>
    <row r="1248" spans="1:1">
      <c r="A1248" s="9"/>
    </row>
    <row r="1249" spans="1:1">
      <c r="A1249" s="9"/>
    </row>
    <row r="1250" spans="1:1">
      <c r="A1250" s="9"/>
    </row>
    <row r="1251" spans="1:1">
      <c r="A1251" s="9"/>
    </row>
    <row r="1252" spans="1:1">
      <c r="A1252" s="9"/>
    </row>
    <row r="1253" spans="1:1">
      <c r="A1253" s="9"/>
    </row>
    <row r="1254" spans="1:1">
      <c r="A1254" s="9"/>
    </row>
    <row r="1255" spans="1:1">
      <c r="A1255" s="9"/>
    </row>
    <row r="1256" spans="1:1">
      <c r="A1256" s="9"/>
    </row>
    <row r="1257" spans="1:1">
      <c r="A1257" s="9"/>
    </row>
    <row r="1258" spans="1:1">
      <c r="A1258" s="9"/>
    </row>
    <row r="1259" spans="1:1">
      <c r="A1259" s="9"/>
    </row>
    <row r="1260" spans="1:1">
      <c r="A1260" s="9"/>
    </row>
    <row r="1261" spans="1:1">
      <c r="A1261" s="9"/>
    </row>
    <row r="1262" spans="1:1">
      <c r="A1262" s="9"/>
    </row>
    <row r="1263" spans="1:1">
      <c r="A1263" s="9"/>
    </row>
    <row r="1264" spans="1:1">
      <c r="A1264" s="9"/>
    </row>
    <row r="1265" spans="1:1">
      <c r="A1265" s="9"/>
    </row>
    <row r="1266" spans="1:1">
      <c r="A1266" s="9"/>
    </row>
    <row r="1267" spans="1:1">
      <c r="A1267" s="9"/>
    </row>
    <row r="1268" spans="1:1">
      <c r="A1268" s="9"/>
    </row>
    <row r="1269" spans="1:1">
      <c r="A1269" s="9"/>
    </row>
    <row r="1270" spans="1:1">
      <c r="A1270" s="9"/>
    </row>
    <row r="1271" spans="1:1">
      <c r="A1271" s="9"/>
    </row>
    <row r="1272" spans="1:1">
      <c r="A1272" s="9"/>
    </row>
    <row r="1273" spans="1:1">
      <c r="A1273" s="9"/>
    </row>
    <row r="1274" spans="1:1">
      <c r="A1274" s="9"/>
    </row>
    <row r="1275" spans="1:1">
      <c r="A1275" s="9"/>
    </row>
    <row r="1276" spans="1:1">
      <c r="A1276" s="9"/>
    </row>
    <row r="1277" spans="1:1">
      <c r="A1277" s="9"/>
    </row>
    <row r="1278" spans="1:1">
      <c r="A1278" s="9"/>
    </row>
    <row r="1279" spans="1:1">
      <c r="A1279" s="9"/>
    </row>
    <row r="1280" spans="1:1">
      <c r="A1280" s="9"/>
    </row>
    <row r="1281" spans="1:1">
      <c r="A1281" s="9"/>
    </row>
    <row r="1282" spans="1:1">
      <c r="A1282" s="9"/>
    </row>
    <row r="1283" spans="1:1">
      <c r="A1283" s="9"/>
    </row>
    <row r="1284" spans="1:1">
      <c r="A1284" s="9"/>
    </row>
    <row r="1285" spans="1:1">
      <c r="A1285" s="9"/>
    </row>
    <row r="1286" spans="1:1">
      <c r="A1286" s="9"/>
    </row>
    <row r="1287" spans="1:1">
      <c r="A1287" s="9"/>
    </row>
    <row r="1288" spans="1:1">
      <c r="A1288" s="9"/>
    </row>
    <row r="1289" spans="1:1">
      <c r="A1289" s="9"/>
    </row>
    <row r="1290" spans="1:1">
      <c r="A1290" s="9"/>
    </row>
    <row r="1291" spans="1:1">
      <c r="A1291" s="9"/>
    </row>
    <row r="1292" spans="1:1">
      <c r="A1292" s="9"/>
    </row>
    <row r="1293" spans="1:1">
      <c r="A1293" s="9"/>
    </row>
    <row r="1294" spans="1:1">
      <c r="A1294" s="9"/>
    </row>
    <row r="1295" spans="1:1">
      <c r="A1295" s="9"/>
    </row>
    <row r="1296" spans="1:1">
      <c r="A1296" s="9"/>
    </row>
    <row r="1297" spans="1:1">
      <c r="A1297" s="9"/>
    </row>
    <row r="1298" spans="1:1">
      <c r="A1298" s="9"/>
    </row>
    <row r="1299" spans="1:1">
      <c r="A1299" s="9"/>
    </row>
    <row r="1300" spans="1:1">
      <c r="A1300" s="9"/>
    </row>
  </sheetData>
  <sheetProtection algorithmName="SHA-512" hashValue="Z02v9Fs34oV6TCRm4Eh5jlSl7GYBYanp/VfFCNS5BWLmSv5ENkczDuWp0rQ1XpAASX2UaCVqqyXmPm7Sk79uGQ==" saltValue="VZh49X0iGJtgSAx2EqoYhw==" spinCount="100000" sheet="1" objects="1" scenarios="1" selectLockedCells="1"/>
  <mergeCells count="27">
    <mergeCell ref="C12:E12"/>
    <mergeCell ref="G12:H12"/>
    <mergeCell ref="C6:E6"/>
    <mergeCell ref="C9:E9"/>
    <mergeCell ref="C10:E10"/>
    <mergeCell ref="G10:H10"/>
    <mergeCell ref="C11:E11"/>
    <mergeCell ref="C13:E13"/>
    <mergeCell ref="C17:F17"/>
    <mergeCell ref="C18:F18"/>
    <mergeCell ref="C19:F19"/>
    <mergeCell ref="C20:F20"/>
    <mergeCell ref="G21:H21"/>
    <mergeCell ref="L21:M21"/>
    <mergeCell ref="G23:J23"/>
    <mergeCell ref="C25:F25"/>
    <mergeCell ref="G25:M26"/>
    <mergeCell ref="C26:F26"/>
    <mergeCell ref="C21:F21"/>
    <mergeCell ref="F49:G49"/>
    <mergeCell ref="M53:N53"/>
    <mergeCell ref="I29:J29"/>
    <mergeCell ref="C35:E35"/>
    <mergeCell ref="C36:E36"/>
    <mergeCell ref="C37:E37"/>
    <mergeCell ref="C40:K45"/>
    <mergeCell ref="F48:G48"/>
  </mergeCells>
  <printOptions horizontalCentered="1"/>
  <pageMargins left="0.39370078740157483" right="0.39370078740157483" top="0.51181102362204722" bottom="0.23622047244094491" header="0.51181102362204722" footer="0.23622047244094491"/>
  <pageSetup scale="73" orientation="portrait"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608CC8F-00B7-4EBF-A8C0-ED1790F20F37}">
  <sheetPr>
    <tabColor theme="0"/>
  </sheetPr>
  <dimension ref="B2:V7"/>
  <sheetViews>
    <sheetView showGridLines="0" zoomScaleNormal="100" workbookViewId="0">
      <selection activeCell="B7" sqref="B7:M7"/>
    </sheetView>
  </sheetViews>
  <sheetFormatPr baseColWidth="10" defaultColWidth="11" defaultRowHeight="13.8"/>
  <cols>
    <col min="1" max="2" width="2.59765625" customWidth="1"/>
    <col min="3" max="3" width="7.296875" customWidth="1"/>
    <col min="4" max="4" width="23.796875" customWidth="1"/>
    <col min="5" max="5" width="2.59765625" customWidth="1"/>
    <col min="6" max="7" width="13.09765625" customWidth="1"/>
    <col min="8" max="8" width="2.59765625" customWidth="1"/>
    <col min="9" max="10" width="13.09765625" customWidth="1"/>
    <col min="11" max="11" width="2.59765625" customWidth="1"/>
    <col min="12" max="13" width="13.09765625" customWidth="1"/>
    <col min="14" max="14" width="2.59765625" customWidth="1"/>
    <col min="15" max="16" width="13.59765625" customWidth="1"/>
    <col min="17" max="17" width="12.796875" customWidth="1"/>
    <col min="18" max="18" width="2.59765625" customWidth="1"/>
    <col min="19" max="19" width="3.296875" customWidth="1"/>
    <col min="20" max="20" width="11" customWidth="1"/>
    <col min="22" max="22" width="12" bestFit="1" customWidth="1"/>
  </cols>
  <sheetData>
    <row r="2" spans="2:22" ht="24.6">
      <c r="B2" s="41" t="s">
        <v>241</v>
      </c>
      <c r="D2" s="55"/>
      <c r="E2" s="55"/>
      <c r="F2" s="55"/>
      <c r="G2" s="55"/>
      <c r="H2" s="55"/>
      <c r="I2" s="55"/>
      <c r="J2" s="55"/>
      <c r="K2" s="55"/>
      <c r="L2" s="55"/>
      <c r="M2" s="55"/>
      <c r="N2" s="55"/>
      <c r="O2" s="55"/>
      <c r="P2" s="55"/>
      <c r="Q2" s="55"/>
      <c r="R2" s="55"/>
      <c r="S2" s="55"/>
      <c r="T2" s="55"/>
      <c r="U2" s="55"/>
      <c r="V2" s="55"/>
    </row>
    <row r="3" spans="2:22" ht="17.399999999999999">
      <c r="B3" s="42" t="s">
        <v>242</v>
      </c>
      <c r="F3" s="56"/>
      <c r="G3" s="57"/>
      <c r="H3" s="57"/>
      <c r="I3" s="57"/>
      <c r="J3" s="57"/>
      <c r="K3" s="57"/>
      <c r="L3" s="57"/>
      <c r="M3" s="57"/>
      <c r="N3" s="57"/>
      <c r="O3" s="57"/>
      <c r="P3" s="57"/>
      <c r="Q3" s="57"/>
    </row>
    <row r="4" spans="2:22" ht="17.399999999999999">
      <c r="B4" s="42"/>
      <c r="F4" s="56"/>
      <c r="G4" s="57"/>
      <c r="H4" s="57"/>
      <c r="I4" s="57"/>
      <c r="J4" s="57"/>
      <c r="K4" s="57"/>
      <c r="L4" s="57"/>
      <c r="M4" s="57"/>
      <c r="N4" s="57"/>
      <c r="O4" s="57"/>
      <c r="P4" s="57"/>
      <c r="Q4" s="57"/>
    </row>
    <row r="5" spans="2:22" ht="64.5" customHeight="1">
      <c r="B5" s="691" t="s">
        <v>316</v>
      </c>
      <c r="C5" s="691"/>
      <c r="D5" s="691"/>
      <c r="E5" s="691"/>
      <c r="F5" s="691"/>
      <c r="G5" s="691"/>
      <c r="H5" s="691"/>
      <c r="I5" s="691"/>
      <c r="J5" s="691"/>
      <c r="K5" s="691"/>
      <c r="L5" s="691"/>
      <c r="M5" s="691"/>
      <c r="N5" s="691"/>
      <c r="O5" s="691"/>
      <c r="P5" s="691"/>
      <c r="Q5" s="691"/>
      <c r="R5" s="691"/>
    </row>
    <row r="6" spans="2:22" s="91" customFormat="1" ht="14.55" customHeight="1">
      <c r="B6" s="92"/>
      <c r="C6" s="123"/>
      <c r="D6" s="126"/>
      <c r="E6" s="123"/>
      <c r="F6" s="123"/>
      <c r="I6" s="124"/>
      <c r="J6" s="124"/>
      <c r="K6" s="124"/>
      <c r="O6" s="692"/>
      <c r="P6" s="692"/>
      <c r="Q6" s="692"/>
      <c r="R6" s="92"/>
      <c r="S6" s="92"/>
      <c r="T6" s="92"/>
    </row>
    <row r="7" spans="2:22">
      <c r="B7" s="693" t="s">
        <v>324</v>
      </c>
      <c r="C7" s="693"/>
      <c r="D7" s="693"/>
      <c r="E7" s="693"/>
      <c r="F7" s="693"/>
      <c r="G7" s="693"/>
      <c r="H7" s="693"/>
      <c r="I7" s="693"/>
      <c r="J7" s="693"/>
      <c r="K7" s="693"/>
      <c r="L7" s="485"/>
      <c r="M7" s="485"/>
    </row>
  </sheetData>
  <sheetProtection algorithmName="SHA-512" hashValue="w12K/Wo1KwG0YkMxyWkhKi80npGUMML1tG5lWozGfp0AaJgydRvc+OM4zcaMGcEQa2PBgpD4QKEwezOYXeDQDA==" saltValue="ySvFQVPFat+1pCusEfNrLw==" spinCount="100000" sheet="1" selectLockedCells="1"/>
  <mergeCells count="3">
    <mergeCell ref="B5:R5"/>
    <mergeCell ref="O6:Q6"/>
    <mergeCell ref="B7:M7"/>
  </mergeCells>
  <hyperlinks>
    <hyperlink ref="B7" r:id="rId1" xr:uid="{E8C1586F-2056-7842-B9FE-F6B94BEFDC54}"/>
  </hyperlinks>
  <pageMargins left="0.7" right="0.7" top="0.75" bottom="0.75" header="0.3" footer="0.3"/>
  <pageSetup orientation="portrait" horizontalDpi="4294967293" verticalDpi="0" r:id="rId2"/>
  <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EC7A2A-BEA5-4E8C-BA6C-4851850B326C}">
  <sheetPr>
    <tabColor theme="0"/>
  </sheetPr>
  <dimension ref="A2:X121"/>
  <sheetViews>
    <sheetView showGridLines="0" topLeftCell="A53" zoomScale="87" zoomScaleNormal="85" workbookViewId="0">
      <selection activeCell="S117" sqref="S117"/>
    </sheetView>
  </sheetViews>
  <sheetFormatPr baseColWidth="10" defaultColWidth="11" defaultRowHeight="13.8"/>
  <cols>
    <col min="1" max="2" width="2.59765625" customWidth="1"/>
    <col min="3" max="3" width="7.296875" customWidth="1"/>
    <col min="4" max="4" width="23.796875" customWidth="1"/>
    <col min="5" max="5" width="2.59765625" customWidth="1"/>
    <col min="6" max="7" width="13.09765625" customWidth="1"/>
    <col min="8" max="8" width="2.59765625" customWidth="1"/>
    <col min="9" max="10" width="13.09765625" customWidth="1"/>
    <col min="11" max="11" width="2.59765625" customWidth="1"/>
    <col min="12" max="13" width="13.09765625" customWidth="1"/>
    <col min="14" max="14" width="2.59765625" customWidth="1"/>
    <col min="15" max="16" width="13.59765625" customWidth="1"/>
    <col min="17" max="17" width="12.796875" customWidth="1"/>
    <col min="18" max="18" width="2.59765625" customWidth="1"/>
    <col min="19" max="19" width="3.296875" style="305" customWidth="1"/>
    <col min="20" max="20" width="11" style="305" customWidth="1"/>
    <col min="21" max="21" width="11" style="305"/>
    <col min="22" max="22" width="12" style="305" bestFit="1" customWidth="1"/>
    <col min="23" max="23" width="11" style="305"/>
  </cols>
  <sheetData>
    <row r="2" spans="1:23" ht="24.6">
      <c r="B2" s="41" t="s">
        <v>241</v>
      </c>
      <c r="D2" s="55"/>
      <c r="E2" s="55"/>
      <c r="F2" s="55"/>
      <c r="G2" s="55"/>
      <c r="H2" s="55"/>
      <c r="I2" s="55"/>
      <c r="J2" s="55"/>
      <c r="K2" s="55"/>
      <c r="L2" s="55"/>
      <c r="M2" s="55"/>
      <c r="N2" s="55"/>
      <c r="O2" s="55"/>
      <c r="P2" s="55"/>
      <c r="Q2" s="55"/>
      <c r="R2" s="55"/>
      <c r="S2" s="306"/>
      <c r="T2" s="306"/>
      <c r="U2" s="306"/>
      <c r="V2" s="306"/>
    </row>
    <row r="3" spans="1:23" ht="17.399999999999999">
      <c r="B3" s="42" t="s">
        <v>243</v>
      </c>
      <c r="F3" s="56"/>
      <c r="G3" s="57"/>
      <c r="H3" s="57"/>
      <c r="I3" s="57"/>
      <c r="J3" s="57"/>
      <c r="K3" s="57"/>
      <c r="L3" s="57"/>
      <c r="M3" s="57"/>
      <c r="N3" s="57"/>
      <c r="O3" s="57"/>
      <c r="P3" s="57"/>
      <c r="Q3" s="57"/>
    </row>
    <row r="4" spans="1:23" ht="17.399999999999999">
      <c r="B4" s="42"/>
      <c r="F4" s="56"/>
      <c r="G4" s="57"/>
      <c r="H4" s="57"/>
      <c r="I4" s="57"/>
      <c r="J4" s="57"/>
      <c r="K4" s="57"/>
      <c r="L4" s="57"/>
      <c r="M4" s="57"/>
      <c r="N4" s="57"/>
      <c r="O4" s="57"/>
      <c r="P4" s="57"/>
      <c r="Q4" s="57"/>
    </row>
    <row r="5" spans="1:23" ht="25.05" customHeight="1">
      <c r="B5" s="760" t="s">
        <v>313</v>
      </c>
      <c r="C5" s="760"/>
      <c r="D5" s="760"/>
      <c r="E5" s="760"/>
      <c r="F5" s="760"/>
      <c r="G5" s="760"/>
      <c r="H5" s="760"/>
      <c r="I5" s="760"/>
      <c r="J5" s="760"/>
      <c r="K5" s="760"/>
      <c r="L5" s="760"/>
      <c r="M5" s="760"/>
      <c r="N5" s="760"/>
      <c r="O5" s="760"/>
      <c r="P5" s="760"/>
      <c r="Q5" s="760"/>
      <c r="R5" s="760"/>
    </row>
    <row r="6" spans="1:23" ht="39.6" customHeight="1">
      <c r="B6" s="70"/>
      <c r="C6" s="285"/>
      <c r="D6" s="760" t="s">
        <v>315</v>
      </c>
      <c r="E6" s="760"/>
      <c r="F6" s="760"/>
      <c r="G6" s="760"/>
      <c r="H6" s="760"/>
      <c r="I6" s="760"/>
      <c r="J6" s="760"/>
      <c r="K6" s="344"/>
      <c r="L6" s="344"/>
      <c r="M6" s="344"/>
      <c r="N6" s="344"/>
      <c r="O6" s="344"/>
      <c r="P6" s="344"/>
      <c r="Q6" s="344"/>
      <c r="R6" s="344"/>
      <c r="S6" s="344"/>
      <c r="T6" s="344"/>
    </row>
    <row r="7" spans="1:23" s="91" customFormat="1" ht="29.1" customHeight="1">
      <c r="B7" s="92"/>
      <c r="C7" s="123"/>
      <c r="D7" s="760" t="s">
        <v>317</v>
      </c>
      <c r="E7" s="760"/>
      <c r="F7" s="760"/>
      <c r="G7" s="760"/>
      <c r="H7" s="760"/>
      <c r="I7" s="760"/>
      <c r="J7" s="760"/>
      <c r="K7" s="344"/>
      <c r="L7" s="344"/>
      <c r="M7" s="344"/>
      <c r="N7" s="344"/>
      <c r="O7" s="344"/>
      <c r="P7" s="344"/>
      <c r="Q7" s="344"/>
      <c r="R7" s="344"/>
      <c r="S7" s="344"/>
      <c r="T7" s="344"/>
      <c r="U7" s="314"/>
      <c r="V7" s="314"/>
      <c r="W7" s="314"/>
    </row>
    <row r="8" spans="1:23" ht="14.1" customHeight="1">
      <c r="A8" s="91"/>
      <c r="B8" s="70"/>
      <c r="L8" s="92"/>
      <c r="M8" s="70"/>
      <c r="N8" s="70"/>
      <c r="O8" s="70"/>
      <c r="P8" s="70"/>
      <c r="Q8" s="70"/>
      <c r="R8" s="43" t="s">
        <v>5</v>
      </c>
    </row>
    <row r="9" spans="1:23" ht="14.1" customHeight="1">
      <c r="A9" s="91"/>
      <c r="B9" s="70"/>
      <c r="L9" s="92"/>
      <c r="M9" s="70"/>
      <c r="N9" s="70"/>
      <c r="O9" s="70"/>
      <c r="P9" s="70"/>
      <c r="Q9" s="70"/>
      <c r="R9" s="46" t="str">
        <f>'1.Demande d''admissibilité'!R6</f>
        <v>version n°3 2025-02</v>
      </c>
    </row>
    <row r="10" spans="1:23" s="91" customFormat="1" ht="7.5" customHeight="1" thickBot="1">
      <c r="B10" s="156"/>
      <c r="C10" s="286"/>
      <c r="D10" s="287"/>
      <c r="E10" s="287"/>
      <c r="F10" s="156"/>
      <c r="G10" s="156"/>
      <c r="H10" s="156"/>
      <c r="I10" s="288"/>
      <c r="J10" s="288"/>
      <c r="K10" s="288"/>
      <c r="L10" s="156"/>
      <c r="M10" s="289"/>
      <c r="N10" s="289"/>
      <c r="O10" s="290"/>
      <c r="P10" s="290"/>
      <c r="Q10" s="290"/>
      <c r="R10" s="290"/>
      <c r="S10" s="313"/>
      <c r="T10" s="314"/>
      <c r="U10" s="314"/>
      <c r="V10" s="314"/>
      <c r="W10" s="314"/>
    </row>
    <row r="11" spans="1:23" s="91" customFormat="1" ht="14.55" customHeight="1" thickBot="1">
      <c r="B11" s="156"/>
      <c r="C11" s="291" t="s">
        <v>244</v>
      </c>
      <c r="D11" s="292"/>
      <c r="E11" s="292"/>
      <c r="F11" s="303" t="str">
        <f>'2.Rapport détaillé des coûts'!G6</f>
        <v>PE2XX-XXXX</v>
      </c>
      <c r="G11" s="156"/>
      <c r="H11" s="156"/>
      <c r="I11" s="293" t="s">
        <v>245</v>
      </c>
      <c r="J11" s="496"/>
      <c r="K11" s="498"/>
      <c r="L11" s="294" t="s">
        <v>35</v>
      </c>
      <c r="M11" s="496"/>
      <c r="N11" s="498"/>
      <c r="O11" s="290"/>
      <c r="P11" s="290"/>
      <c r="Q11" s="290"/>
      <c r="R11" s="290"/>
      <c r="S11" s="313"/>
      <c r="T11" s="314"/>
      <c r="U11" s="314"/>
      <c r="V11" s="314"/>
      <c r="W11" s="314"/>
    </row>
    <row r="12" spans="1:23" s="91" customFormat="1" ht="14.55" customHeight="1">
      <c r="B12" s="156"/>
      <c r="C12" s="44"/>
      <c r="D12" s="156"/>
      <c r="E12" s="156"/>
      <c r="F12" s="156"/>
      <c r="G12" s="156"/>
      <c r="H12" s="156"/>
      <c r="I12" s="288"/>
      <c r="J12" s="761" t="s">
        <v>36</v>
      </c>
      <c r="K12" s="761"/>
      <c r="L12" s="156"/>
      <c r="M12" s="761" t="s">
        <v>36</v>
      </c>
      <c r="N12" s="761"/>
      <c r="O12" s="290"/>
      <c r="P12" s="290"/>
      <c r="Q12" s="290"/>
      <c r="R12" s="290"/>
      <c r="S12" s="313"/>
      <c r="T12" s="314"/>
      <c r="U12" s="314"/>
      <c r="V12" s="314"/>
      <c r="W12" s="314"/>
    </row>
    <row r="13" spans="1:23" s="91" customFormat="1" ht="14.55" customHeight="1">
      <c r="S13" s="313"/>
      <c r="T13" s="314"/>
      <c r="U13" s="314"/>
      <c r="V13" s="314"/>
      <c r="W13" s="314"/>
    </row>
    <row r="14" spans="1:23" ht="14.1" customHeight="1">
      <c r="A14" s="91"/>
      <c r="B14" s="295"/>
      <c r="C14" s="144" t="s">
        <v>246</v>
      </c>
      <c r="D14" s="295"/>
      <c r="E14" s="295"/>
      <c r="F14" s="295"/>
      <c r="G14" s="295"/>
      <c r="H14" s="295"/>
      <c r="I14" s="295"/>
      <c r="J14" s="295"/>
      <c r="K14" s="295"/>
      <c r="L14" s="295"/>
      <c r="M14" s="295"/>
      <c r="N14" s="295"/>
      <c r="O14" s="295"/>
      <c r="P14" s="295"/>
      <c r="Q14" s="295"/>
      <c r="R14" s="295"/>
    </row>
    <row r="15" spans="1:23" ht="7.5" customHeight="1">
      <c r="B15" s="44"/>
      <c r="C15" s="85"/>
      <c r="D15" s="85"/>
      <c r="E15" s="85"/>
      <c r="F15" s="85"/>
      <c r="G15" s="85"/>
      <c r="H15" s="85"/>
      <c r="I15" s="85"/>
      <c r="J15" s="85"/>
      <c r="K15" s="85"/>
      <c r="L15" s="85"/>
      <c r="M15" s="85"/>
      <c r="N15" s="85"/>
      <c r="O15" s="85"/>
      <c r="P15" s="44"/>
      <c r="Q15" s="44"/>
      <c r="R15" s="132"/>
    </row>
    <row r="16" spans="1:23" ht="14.55" customHeight="1">
      <c r="B16" s="44"/>
      <c r="C16" s="488" t="s">
        <v>247</v>
      </c>
      <c r="D16" s="488"/>
      <c r="E16" s="488"/>
      <c r="F16" s="488"/>
      <c r="G16" s="488"/>
      <c r="H16" s="488"/>
      <c r="I16" s="488"/>
      <c r="J16" s="488"/>
      <c r="K16" s="488"/>
      <c r="L16" s="488"/>
      <c r="M16" s="488"/>
      <c r="N16" s="488"/>
      <c r="O16" s="488"/>
      <c r="P16" s="44"/>
      <c r="Q16" s="44"/>
      <c r="R16" s="132"/>
    </row>
    <row r="17" spans="1:18" ht="7.05" customHeight="1">
      <c r="B17" s="44"/>
      <c r="C17" s="141"/>
      <c r="D17" s="141"/>
      <c r="E17" s="141"/>
      <c r="F17" s="141"/>
      <c r="G17" s="141"/>
      <c r="H17" s="141"/>
      <c r="I17" s="141"/>
      <c r="J17" s="141"/>
      <c r="K17" s="141"/>
      <c r="L17" s="141"/>
      <c r="M17" s="141"/>
      <c r="N17" s="141"/>
      <c r="O17" s="141"/>
      <c r="P17" s="44"/>
      <c r="Q17" s="44"/>
      <c r="R17" s="132"/>
    </row>
    <row r="18" spans="1:18" ht="26.55" customHeight="1" thickBot="1">
      <c r="B18" s="44"/>
      <c r="C18" s="529" t="s">
        <v>52</v>
      </c>
      <c r="D18" s="529"/>
      <c r="E18" s="296"/>
      <c r="F18" s="749" t="s">
        <v>53</v>
      </c>
      <c r="G18" s="749"/>
      <c r="H18" s="749"/>
      <c r="I18" s="749" t="s">
        <v>191</v>
      </c>
      <c r="J18" s="749"/>
      <c r="K18" s="749"/>
      <c r="L18" s="749" t="s">
        <v>192</v>
      </c>
      <c r="M18" s="749"/>
      <c r="N18" s="749"/>
      <c r="O18" s="749" t="s">
        <v>193</v>
      </c>
      <c r="P18" s="749"/>
      <c r="Q18" s="749"/>
      <c r="R18" s="132"/>
    </row>
    <row r="19" spans="1:18" ht="17.100000000000001" customHeight="1">
      <c r="B19" s="44"/>
      <c r="C19" s="752"/>
      <c r="D19" s="753"/>
      <c r="E19" s="754"/>
      <c r="F19" s="758"/>
      <c r="G19" s="753"/>
      <c r="H19" s="754"/>
      <c r="I19" s="743">
        <v>0</v>
      </c>
      <c r="J19" s="744"/>
      <c r="K19" s="745"/>
      <c r="L19" s="743">
        <v>0</v>
      </c>
      <c r="M19" s="744"/>
      <c r="N19" s="745"/>
      <c r="O19" s="743">
        <v>0</v>
      </c>
      <c r="P19" s="744"/>
      <c r="Q19" s="750"/>
      <c r="R19" s="132"/>
    </row>
    <row r="20" spans="1:18" ht="17.100000000000001" customHeight="1" thickBot="1">
      <c r="B20" s="44"/>
      <c r="C20" s="755"/>
      <c r="D20" s="756"/>
      <c r="E20" s="757"/>
      <c r="F20" s="759"/>
      <c r="G20" s="756"/>
      <c r="H20" s="757"/>
      <c r="I20" s="746">
        <v>0</v>
      </c>
      <c r="J20" s="747"/>
      <c r="K20" s="748"/>
      <c r="L20" s="746">
        <v>0</v>
      </c>
      <c r="M20" s="747"/>
      <c r="N20" s="748"/>
      <c r="O20" s="746">
        <v>0</v>
      </c>
      <c r="P20" s="747"/>
      <c r="Q20" s="751"/>
      <c r="R20" s="132"/>
    </row>
    <row r="21" spans="1:18" ht="7.5" customHeight="1">
      <c r="B21" s="44"/>
      <c r="C21" s="85"/>
      <c r="D21" s="85"/>
      <c r="E21" s="85"/>
      <c r="F21" s="85"/>
      <c r="G21" s="85"/>
      <c r="H21" s="158"/>
      <c r="I21" s="85"/>
      <c r="J21" s="85"/>
      <c r="K21" s="158"/>
      <c r="L21" s="85"/>
      <c r="M21" s="85"/>
      <c r="N21" s="85"/>
      <c r="O21" s="85"/>
      <c r="P21" s="44"/>
      <c r="Q21" s="44"/>
      <c r="R21" s="132"/>
    </row>
    <row r="22" spans="1:18" ht="23.1" customHeight="1">
      <c r="B22" s="44"/>
      <c r="C22" s="488" t="s">
        <v>248</v>
      </c>
      <c r="D22" s="488"/>
      <c r="E22" s="488"/>
      <c r="F22" s="488"/>
      <c r="G22" s="488"/>
      <c r="H22" s="488"/>
      <c r="I22" s="488"/>
      <c r="J22" s="488"/>
      <c r="K22" s="488"/>
      <c r="L22" s="488"/>
      <c r="M22" s="488"/>
      <c r="N22" s="488"/>
      <c r="O22" s="488"/>
      <c r="P22" s="488"/>
      <c r="Q22" s="488"/>
      <c r="R22" s="132"/>
    </row>
    <row r="23" spans="1:18">
      <c r="A23" s="91"/>
      <c r="B23" s="297"/>
      <c r="C23" s="297"/>
      <c r="D23" s="297"/>
      <c r="E23" s="297"/>
      <c r="F23" s="297"/>
      <c r="G23" s="297"/>
      <c r="H23" s="297"/>
      <c r="I23" s="297"/>
      <c r="J23" s="297"/>
      <c r="K23" s="297"/>
      <c r="L23" s="297"/>
      <c r="M23" s="297"/>
      <c r="N23" s="297"/>
      <c r="O23" s="297"/>
      <c r="P23" s="297"/>
      <c r="Q23" s="297"/>
      <c r="R23" s="297"/>
    </row>
    <row r="24" spans="1:18" ht="14.1" customHeight="1">
      <c r="A24" s="91"/>
      <c r="B24" s="295"/>
      <c r="C24" s="217" t="s">
        <v>249</v>
      </c>
      <c r="D24" s="295"/>
      <c r="E24" s="295"/>
      <c r="F24" s="295"/>
      <c r="G24" s="295"/>
      <c r="H24" s="295"/>
      <c r="I24" s="295"/>
      <c r="J24" s="295"/>
      <c r="K24" s="295"/>
      <c r="L24" s="295"/>
      <c r="M24" s="295"/>
      <c r="N24" s="295"/>
      <c r="O24" s="295"/>
      <c r="P24" s="295"/>
      <c r="Q24" s="295"/>
      <c r="R24" s="295"/>
    </row>
    <row r="25" spans="1:18" ht="7.5" customHeight="1">
      <c r="A25" s="91"/>
      <c r="B25" s="132"/>
      <c r="C25" s="132"/>
      <c r="D25" s="132"/>
      <c r="E25" s="132"/>
      <c r="F25" s="132"/>
      <c r="G25" s="132"/>
      <c r="H25" s="132"/>
      <c r="I25" s="132"/>
      <c r="J25" s="132"/>
      <c r="K25" s="132"/>
      <c r="L25" s="132"/>
      <c r="M25" s="132"/>
      <c r="N25" s="132"/>
      <c r="O25" s="132"/>
      <c r="P25" s="132"/>
      <c r="Q25" s="132"/>
      <c r="R25" s="132"/>
    </row>
    <row r="26" spans="1:18">
      <c r="A26" s="91"/>
      <c r="B26" s="132"/>
      <c r="C26" s="738" t="s">
        <v>250</v>
      </c>
      <c r="D26" s="738"/>
      <c r="E26" s="738"/>
      <c r="F26" s="738"/>
      <c r="G26" s="738"/>
      <c r="H26" s="738"/>
      <c r="I26" s="738"/>
      <c r="J26" s="738"/>
      <c r="K26" s="738"/>
      <c r="L26" s="738"/>
      <c r="M26" s="738"/>
      <c r="N26" s="738"/>
      <c r="O26" s="738"/>
      <c r="P26" s="738"/>
      <c r="Q26" s="738"/>
      <c r="R26" s="132"/>
    </row>
    <row r="27" spans="1:18" ht="7.05" customHeight="1" thickBot="1">
      <c r="A27" s="91"/>
      <c r="B27" s="132"/>
      <c r="C27" s="132"/>
      <c r="D27" s="132"/>
      <c r="E27" s="132"/>
      <c r="F27" s="132"/>
      <c r="G27" s="132"/>
      <c r="H27" s="132"/>
      <c r="I27" s="132"/>
      <c r="J27" s="132"/>
      <c r="K27" s="132"/>
      <c r="L27" s="132"/>
      <c r="M27" s="132"/>
      <c r="N27" s="132"/>
      <c r="O27" s="132"/>
      <c r="P27" s="132"/>
      <c r="Q27" s="132"/>
      <c r="R27" s="132"/>
    </row>
    <row r="28" spans="1:18" ht="127.5" customHeight="1" thickBot="1">
      <c r="A28" s="91"/>
      <c r="B28" s="132"/>
      <c r="C28" s="720"/>
      <c r="D28" s="721"/>
      <c r="E28" s="721"/>
      <c r="F28" s="721"/>
      <c r="G28" s="721"/>
      <c r="H28" s="721"/>
      <c r="I28" s="721"/>
      <c r="J28" s="721"/>
      <c r="K28" s="721"/>
      <c r="L28" s="721"/>
      <c r="M28" s="721"/>
      <c r="N28" s="721"/>
      <c r="O28" s="721"/>
      <c r="P28" s="721"/>
      <c r="Q28" s="722"/>
      <c r="R28" s="132"/>
    </row>
    <row r="29" spans="1:18">
      <c r="A29" s="91"/>
      <c r="B29" s="132"/>
      <c r="C29" s="132"/>
      <c r="D29" s="132"/>
      <c r="E29" s="132"/>
      <c r="F29" s="132"/>
      <c r="G29" s="132"/>
      <c r="H29" s="132"/>
      <c r="I29" s="132"/>
      <c r="J29" s="132"/>
      <c r="K29" s="132"/>
      <c r="L29" s="132"/>
      <c r="M29" s="132"/>
      <c r="N29" s="132"/>
      <c r="O29" s="132"/>
      <c r="P29" s="132"/>
      <c r="Q29" s="132"/>
      <c r="R29" s="132"/>
    </row>
    <row r="30" spans="1:18">
      <c r="A30" s="91"/>
      <c r="B30" s="91"/>
      <c r="C30" s="91"/>
      <c r="D30" s="91"/>
      <c r="E30" s="91"/>
      <c r="F30" s="91"/>
      <c r="G30" s="91"/>
      <c r="H30" s="91"/>
      <c r="I30" s="91"/>
      <c r="J30" s="91"/>
      <c r="K30" s="91"/>
      <c r="L30" s="91"/>
      <c r="M30" s="91"/>
      <c r="N30" s="91"/>
      <c r="O30" s="91"/>
      <c r="P30" s="91"/>
      <c r="Q30" s="91"/>
      <c r="R30" s="91"/>
    </row>
    <row r="31" spans="1:18" ht="14.1" customHeight="1">
      <c r="A31" s="91"/>
      <c r="B31" s="295"/>
      <c r="C31" s="144" t="s">
        <v>251</v>
      </c>
      <c r="D31" s="295"/>
      <c r="E31" s="295"/>
      <c r="F31" s="295"/>
      <c r="G31" s="295"/>
      <c r="H31" s="295"/>
      <c r="I31" s="295"/>
      <c r="J31" s="295"/>
      <c r="K31" s="295"/>
      <c r="L31" s="295"/>
      <c r="M31" s="295"/>
      <c r="N31" s="295"/>
      <c r="O31" s="295"/>
      <c r="P31" s="295"/>
      <c r="Q31" s="295"/>
      <c r="R31" s="295"/>
    </row>
    <row r="32" spans="1:18" ht="7.5" customHeight="1">
      <c r="A32" s="91"/>
      <c r="B32" s="132"/>
      <c r="C32" s="132"/>
      <c r="D32" s="132"/>
      <c r="E32" s="132"/>
      <c r="F32" s="132"/>
      <c r="G32" s="132"/>
      <c r="H32" s="132"/>
      <c r="I32" s="132"/>
      <c r="J32" s="132"/>
      <c r="K32" s="132"/>
      <c r="L32" s="132"/>
      <c r="M32" s="132"/>
      <c r="N32" s="132"/>
      <c r="O32" s="132"/>
      <c r="P32" s="132"/>
      <c r="Q32" s="132"/>
      <c r="R32" s="132"/>
    </row>
    <row r="33" spans="1:23" ht="54" customHeight="1" thickBot="1">
      <c r="A33" s="91"/>
      <c r="B33" s="132"/>
      <c r="C33" s="723" t="s">
        <v>252</v>
      </c>
      <c r="D33" s="724"/>
      <c r="E33" s="724"/>
      <c r="F33" s="724" t="s">
        <v>253</v>
      </c>
      <c r="G33" s="724"/>
      <c r="H33" s="724"/>
      <c r="I33" s="724"/>
      <c r="J33" s="724" t="s">
        <v>254</v>
      </c>
      <c r="K33" s="724"/>
      <c r="L33" s="724"/>
      <c r="M33" s="724"/>
      <c r="N33" s="724"/>
      <c r="O33" s="724" t="s">
        <v>255</v>
      </c>
      <c r="P33" s="740"/>
      <c r="Q33" s="716" t="s">
        <v>108</v>
      </c>
      <c r="R33" s="132"/>
      <c r="T33" s="322"/>
    </row>
    <row r="34" spans="1:23" ht="24" customHeight="1" thickBot="1">
      <c r="A34" s="91"/>
      <c r="B34" s="132"/>
      <c r="C34" s="700" t="s">
        <v>256</v>
      </c>
      <c r="D34" s="700"/>
      <c r="E34" s="700"/>
      <c r="F34" s="700" t="s">
        <v>257</v>
      </c>
      <c r="G34" s="700"/>
      <c r="H34" s="700"/>
      <c r="I34" s="700"/>
      <c r="J34" s="700" t="s">
        <v>257</v>
      </c>
      <c r="K34" s="700"/>
      <c r="L34" s="700"/>
      <c r="M34" s="700"/>
      <c r="N34" s="700"/>
      <c r="O34" s="700" t="s">
        <v>258</v>
      </c>
      <c r="P34" s="700"/>
      <c r="Q34" s="716"/>
      <c r="R34" s="132"/>
    </row>
    <row r="35" spans="1:23">
      <c r="A35" s="91"/>
      <c r="B35" s="132"/>
      <c r="C35" s="694" t="str">
        <f>IF('3.Sommaire des mesures'!C30="","",'3.Sommaire des mesures'!C30)</f>
        <v>Indiquez ici la mesure et son numéro exemple : ME1 - Thermopompe</v>
      </c>
      <c r="D35" s="695"/>
      <c r="E35" s="696"/>
      <c r="F35" s="707" t="str">
        <f>IF('3.Sommaire des mesures'!E30="","",'3.Sommaire des mesures'!E30)</f>
        <v/>
      </c>
      <c r="G35" s="707"/>
      <c r="H35" s="707"/>
      <c r="I35" s="694"/>
      <c r="J35" s="701"/>
      <c r="K35" s="702"/>
      <c r="L35" s="702"/>
      <c r="M35" s="702"/>
      <c r="N35" s="703"/>
      <c r="O35" s="741" t="str">
        <f>IFERROR(J35/F35,"")</f>
        <v/>
      </c>
      <c r="P35" s="742"/>
      <c r="Q35" s="347"/>
      <c r="R35" s="132"/>
    </row>
    <row r="36" spans="1:23">
      <c r="A36" s="91"/>
      <c r="B36" s="132"/>
      <c r="C36" s="697" t="str">
        <f>IF('3.Sommaire des mesures'!C31="","",'3.Sommaire des mesures'!C31)</f>
        <v/>
      </c>
      <c r="D36" s="698"/>
      <c r="E36" s="699"/>
      <c r="F36" s="708" t="str">
        <f>IF('3.Sommaire des mesures'!E31="","",'3.Sommaire des mesures'!E31)</f>
        <v/>
      </c>
      <c r="G36" s="708"/>
      <c r="H36" s="708"/>
      <c r="I36" s="697"/>
      <c r="J36" s="704"/>
      <c r="K36" s="705"/>
      <c r="L36" s="705"/>
      <c r="M36" s="705"/>
      <c r="N36" s="706"/>
      <c r="O36" s="718" t="str">
        <f t="shared" ref="O36:O42" si="0">IFERROR(J36/F36,"")</f>
        <v/>
      </c>
      <c r="P36" s="719"/>
      <c r="Q36" s="347"/>
      <c r="R36" s="132"/>
    </row>
    <row r="37" spans="1:23">
      <c r="A37" s="91"/>
      <c r="B37" s="132"/>
      <c r="C37" s="697" t="str">
        <f>IF('3.Sommaire des mesures'!C32="","",'3.Sommaire des mesures'!C32)</f>
        <v/>
      </c>
      <c r="D37" s="698"/>
      <c r="E37" s="699"/>
      <c r="F37" s="708" t="str">
        <f>IF('3.Sommaire des mesures'!E32="","",'3.Sommaire des mesures'!E32)</f>
        <v/>
      </c>
      <c r="G37" s="708"/>
      <c r="H37" s="708"/>
      <c r="I37" s="697"/>
      <c r="J37" s="704"/>
      <c r="K37" s="705"/>
      <c r="L37" s="705"/>
      <c r="M37" s="705"/>
      <c r="N37" s="706"/>
      <c r="O37" s="718" t="str">
        <f t="shared" si="0"/>
        <v/>
      </c>
      <c r="P37" s="719"/>
      <c r="Q37" s="347"/>
      <c r="R37" s="132"/>
    </row>
    <row r="38" spans="1:23">
      <c r="A38" s="91"/>
      <c r="B38" s="132"/>
      <c r="C38" s="697" t="str">
        <f>IF('3.Sommaire des mesures'!C33="","",'3.Sommaire des mesures'!C33)</f>
        <v/>
      </c>
      <c r="D38" s="698"/>
      <c r="E38" s="699"/>
      <c r="F38" s="708" t="str">
        <f>IF('3.Sommaire des mesures'!E33="","",'3.Sommaire des mesures'!E33)</f>
        <v/>
      </c>
      <c r="G38" s="708"/>
      <c r="H38" s="708"/>
      <c r="I38" s="697"/>
      <c r="J38" s="704"/>
      <c r="K38" s="705"/>
      <c r="L38" s="705"/>
      <c r="M38" s="705"/>
      <c r="N38" s="706"/>
      <c r="O38" s="718" t="str">
        <f t="shared" si="0"/>
        <v/>
      </c>
      <c r="P38" s="719"/>
      <c r="Q38" s="347"/>
      <c r="R38" s="132"/>
    </row>
    <row r="39" spans="1:23">
      <c r="A39" s="91"/>
      <c r="B39" s="132"/>
      <c r="C39" s="697" t="str">
        <f>IF('3.Sommaire des mesures'!C34="","",'3.Sommaire des mesures'!C34)</f>
        <v/>
      </c>
      <c r="D39" s="698"/>
      <c r="E39" s="699"/>
      <c r="F39" s="708" t="str">
        <f>IF('3.Sommaire des mesures'!E34="","",'3.Sommaire des mesures'!E34)</f>
        <v/>
      </c>
      <c r="G39" s="708"/>
      <c r="H39" s="708"/>
      <c r="I39" s="697"/>
      <c r="J39" s="704"/>
      <c r="K39" s="705"/>
      <c r="L39" s="705"/>
      <c r="M39" s="705"/>
      <c r="N39" s="706"/>
      <c r="O39" s="718" t="str">
        <f t="shared" si="0"/>
        <v/>
      </c>
      <c r="P39" s="719"/>
      <c r="Q39" s="347"/>
      <c r="R39" s="132"/>
    </row>
    <row r="40" spans="1:23">
      <c r="A40" s="91"/>
      <c r="B40" s="132"/>
      <c r="C40" s="697" t="str">
        <f>IF('3.Sommaire des mesures'!C35="","",'3.Sommaire des mesures'!C35)</f>
        <v/>
      </c>
      <c r="D40" s="698"/>
      <c r="E40" s="699"/>
      <c r="F40" s="708" t="str">
        <f>IF('3.Sommaire des mesures'!E35="","",'3.Sommaire des mesures'!E35)</f>
        <v/>
      </c>
      <c r="G40" s="708"/>
      <c r="H40" s="708"/>
      <c r="I40" s="697"/>
      <c r="J40" s="704"/>
      <c r="K40" s="705"/>
      <c r="L40" s="705"/>
      <c r="M40" s="705"/>
      <c r="N40" s="706"/>
      <c r="O40" s="718" t="str">
        <f t="shared" si="0"/>
        <v/>
      </c>
      <c r="P40" s="719"/>
      <c r="Q40" s="347"/>
      <c r="R40" s="132"/>
    </row>
    <row r="41" spans="1:23">
      <c r="A41" s="91"/>
      <c r="B41" s="132"/>
      <c r="C41" s="697" t="str">
        <f>IF('3.Sommaire des mesures'!C36="","",'3.Sommaire des mesures'!C36)</f>
        <v/>
      </c>
      <c r="D41" s="698"/>
      <c r="E41" s="699"/>
      <c r="F41" s="708" t="str">
        <f>IF('3.Sommaire des mesures'!E36="","",'3.Sommaire des mesures'!E36)</f>
        <v/>
      </c>
      <c r="G41" s="708"/>
      <c r="H41" s="708"/>
      <c r="I41" s="697"/>
      <c r="J41" s="704"/>
      <c r="K41" s="705"/>
      <c r="L41" s="705"/>
      <c r="M41" s="705"/>
      <c r="N41" s="706"/>
      <c r="O41" s="718" t="str">
        <f t="shared" si="0"/>
        <v/>
      </c>
      <c r="P41" s="719"/>
      <c r="Q41" s="347"/>
      <c r="R41" s="132"/>
    </row>
    <row r="42" spans="1:23" ht="14.4" thickBot="1">
      <c r="A42" s="91"/>
      <c r="B42" s="132"/>
      <c r="C42" s="697" t="str">
        <f>IF('3.Sommaire des mesures'!C37="","",'3.Sommaire des mesures'!C37)</f>
        <v/>
      </c>
      <c r="D42" s="698"/>
      <c r="E42" s="699"/>
      <c r="F42" s="708" t="str">
        <f>IF('3.Sommaire des mesures'!E37="","",'3.Sommaire des mesures'!E37)</f>
        <v/>
      </c>
      <c r="G42" s="708"/>
      <c r="H42" s="708"/>
      <c r="I42" s="697"/>
      <c r="J42" s="713"/>
      <c r="K42" s="714"/>
      <c r="L42" s="714"/>
      <c r="M42" s="714"/>
      <c r="N42" s="715"/>
      <c r="O42" s="718" t="str">
        <f t="shared" si="0"/>
        <v/>
      </c>
      <c r="P42" s="719"/>
      <c r="Q42" s="347"/>
      <c r="R42" s="132"/>
    </row>
    <row r="43" spans="1:23" ht="10.050000000000001" customHeight="1">
      <c r="A43" s="91"/>
      <c r="B43" s="132"/>
      <c r="C43" s="107"/>
      <c r="D43" s="50"/>
      <c r="E43" s="50"/>
      <c r="F43" s="62"/>
      <c r="G43" s="62"/>
      <c r="H43" s="62"/>
      <c r="I43" s="62"/>
      <c r="J43" s="62"/>
      <c r="K43" s="62"/>
      <c r="L43" s="62"/>
      <c r="M43" s="62"/>
      <c r="N43" s="62"/>
      <c r="O43" s="62"/>
      <c r="P43" s="62"/>
      <c r="Q43" s="62"/>
      <c r="R43" s="62"/>
    </row>
    <row r="44" spans="1:23">
      <c r="A44" s="91"/>
      <c r="B44" s="44"/>
      <c r="C44" s="221" t="s">
        <v>259</v>
      </c>
      <c r="D44" s="50"/>
      <c r="E44" s="50"/>
      <c r="F44" s="62"/>
      <c r="G44" s="62"/>
      <c r="H44" s="62"/>
      <c r="I44" s="62"/>
      <c r="J44" s="62"/>
      <c r="K44" s="62"/>
      <c r="L44" s="62"/>
      <c r="M44" s="62"/>
      <c r="N44" s="62"/>
      <c r="O44" s="62"/>
      <c r="P44" s="44"/>
      <c r="Q44" s="62"/>
      <c r="R44" s="62"/>
      <c r="S44" s="308"/>
    </row>
    <row r="45" spans="1:23" s="70" customFormat="1">
      <c r="A45" s="91"/>
      <c r="C45" s="224"/>
      <c r="D45" s="84"/>
      <c r="E45" s="84"/>
      <c r="F45" s="225"/>
      <c r="G45" s="225"/>
      <c r="H45" s="225"/>
      <c r="I45" s="225"/>
      <c r="J45" s="225"/>
      <c r="K45" s="225"/>
      <c r="L45" s="225"/>
      <c r="M45" s="225"/>
      <c r="N45" s="225"/>
      <c r="O45" s="225"/>
      <c r="P45" s="225"/>
      <c r="Q45" s="225"/>
      <c r="R45" s="225"/>
      <c r="S45" s="308"/>
      <c r="T45" s="308"/>
      <c r="U45" s="308"/>
      <c r="V45" s="308"/>
      <c r="W45" s="308"/>
    </row>
    <row r="46" spans="1:23" s="70" customFormat="1" ht="14.1" customHeight="1">
      <c r="A46" s="91"/>
      <c r="B46" s="217"/>
      <c r="C46" s="217" t="s">
        <v>260</v>
      </c>
      <c r="D46" s="216"/>
      <c r="E46" s="216"/>
      <c r="F46" s="216"/>
      <c r="G46" s="216"/>
      <c r="H46" s="216"/>
      <c r="I46" s="216"/>
      <c r="J46" s="216"/>
      <c r="K46" s="216"/>
      <c r="L46" s="216"/>
      <c r="M46" s="216"/>
      <c r="N46" s="216"/>
      <c r="O46" s="216"/>
      <c r="P46" s="216"/>
      <c r="Q46" s="216"/>
      <c r="R46" s="216"/>
      <c r="S46" s="308"/>
      <c r="T46" s="308"/>
      <c r="U46" s="308"/>
      <c r="V46" s="308"/>
      <c r="W46" s="308"/>
    </row>
    <row r="47" spans="1:23" s="70" customFormat="1" ht="7.5" customHeight="1" thickBot="1">
      <c r="A47" s="91"/>
      <c r="B47" s="132"/>
      <c r="C47" s="132"/>
      <c r="D47" s="132"/>
      <c r="E47" s="132"/>
      <c r="F47" s="132"/>
      <c r="G47" s="132"/>
      <c r="H47" s="132"/>
      <c r="I47" s="132"/>
      <c r="J47" s="132"/>
      <c r="K47" s="132"/>
      <c r="L47" s="132"/>
      <c r="M47" s="132"/>
      <c r="N47" s="132"/>
      <c r="O47" s="132"/>
      <c r="P47" s="132"/>
      <c r="Q47" s="132"/>
      <c r="R47" s="132"/>
      <c r="S47" s="308"/>
      <c r="T47" s="308"/>
      <c r="U47" s="308"/>
      <c r="V47" s="308"/>
      <c r="W47" s="308"/>
    </row>
    <row r="48" spans="1:23" s="70" customFormat="1" ht="128.1" customHeight="1" thickBot="1">
      <c r="A48" s="91"/>
      <c r="B48" s="132"/>
      <c r="C48" s="720"/>
      <c r="D48" s="721"/>
      <c r="E48" s="721"/>
      <c r="F48" s="721"/>
      <c r="G48" s="721"/>
      <c r="H48" s="721"/>
      <c r="I48" s="721"/>
      <c r="J48" s="721"/>
      <c r="K48" s="721"/>
      <c r="L48" s="721"/>
      <c r="M48" s="721"/>
      <c r="N48" s="721"/>
      <c r="O48" s="721"/>
      <c r="P48" s="721"/>
      <c r="Q48" s="722"/>
      <c r="R48" s="132"/>
      <c r="S48" s="308"/>
      <c r="T48" s="308"/>
      <c r="U48" s="308"/>
      <c r="V48" s="308"/>
      <c r="W48" s="308"/>
    </row>
    <row r="49" spans="1:23" s="70" customFormat="1">
      <c r="A49" s="91"/>
      <c r="B49" s="132"/>
      <c r="C49" s="132"/>
      <c r="D49" s="132"/>
      <c r="E49" s="132"/>
      <c r="F49" s="132"/>
      <c r="G49" s="132"/>
      <c r="H49" s="132"/>
      <c r="I49" s="132"/>
      <c r="J49" s="132"/>
      <c r="K49" s="132"/>
      <c r="L49" s="132"/>
      <c r="M49" s="132"/>
      <c r="N49" s="132"/>
      <c r="O49" s="132"/>
      <c r="P49" s="132"/>
      <c r="Q49" s="132"/>
      <c r="R49" s="132"/>
      <c r="S49" s="308"/>
      <c r="T49" s="308"/>
      <c r="U49" s="308"/>
      <c r="V49" s="308"/>
      <c r="W49" s="308"/>
    </row>
    <row r="50" spans="1:23" s="70" customFormat="1">
      <c r="A50" s="91"/>
      <c r="C50" s="224"/>
      <c r="D50" s="84"/>
      <c r="E50" s="84"/>
      <c r="F50" s="225"/>
      <c r="G50" s="225"/>
      <c r="H50" s="225"/>
      <c r="I50" s="225"/>
      <c r="J50" s="225"/>
      <c r="K50" s="225"/>
      <c r="L50" s="225"/>
      <c r="M50" s="225"/>
      <c r="N50" s="225"/>
      <c r="O50" s="225"/>
      <c r="P50" s="225"/>
      <c r="Q50" s="225"/>
      <c r="R50" s="225"/>
      <c r="S50" s="308"/>
      <c r="T50" s="308"/>
      <c r="U50" s="308"/>
      <c r="V50" s="308"/>
      <c r="W50" s="308"/>
    </row>
    <row r="51" spans="1:23" s="70" customFormat="1" ht="14.1" customHeight="1">
      <c r="A51" s="91"/>
      <c r="B51" s="217"/>
      <c r="C51" s="217" t="s">
        <v>261</v>
      </c>
      <c r="D51" s="216"/>
      <c r="E51" s="216"/>
      <c r="F51" s="216"/>
      <c r="G51" s="216"/>
      <c r="H51" s="216"/>
      <c r="I51" s="216"/>
      <c r="J51" s="216"/>
      <c r="K51" s="216"/>
      <c r="L51" s="216"/>
      <c r="M51" s="216"/>
      <c r="N51" s="216"/>
      <c r="O51" s="216"/>
      <c r="P51" s="216"/>
      <c r="Q51" s="216"/>
      <c r="R51" s="216"/>
      <c r="S51" s="308"/>
      <c r="T51" s="308"/>
      <c r="U51" s="308"/>
      <c r="V51" s="308"/>
      <c r="W51" s="308"/>
    </row>
    <row r="52" spans="1:23" s="70" customFormat="1" ht="7.5" customHeight="1" thickBot="1">
      <c r="A52" s="91"/>
      <c r="B52" s="132"/>
      <c r="C52" s="132"/>
      <c r="D52" s="132"/>
      <c r="E52" s="132"/>
      <c r="F52" s="132"/>
      <c r="G52" s="132"/>
      <c r="H52" s="132"/>
      <c r="I52" s="132"/>
      <c r="J52" s="132"/>
      <c r="K52" s="132"/>
      <c r="L52" s="132"/>
      <c r="M52" s="132"/>
      <c r="N52" s="132"/>
      <c r="O52" s="132"/>
      <c r="P52" s="132"/>
      <c r="Q52" s="132"/>
      <c r="R52" s="132"/>
      <c r="S52" s="308"/>
      <c r="T52" s="308"/>
      <c r="U52" s="308"/>
      <c r="V52" s="308"/>
      <c r="W52" s="308"/>
    </row>
    <row r="53" spans="1:23" s="70" customFormat="1" ht="128.1" customHeight="1" thickBot="1">
      <c r="A53" s="91"/>
      <c r="B53" s="132"/>
      <c r="C53" s="720"/>
      <c r="D53" s="721"/>
      <c r="E53" s="721"/>
      <c r="F53" s="721"/>
      <c r="G53" s="721"/>
      <c r="H53" s="721"/>
      <c r="I53" s="721"/>
      <c r="J53" s="721"/>
      <c r="K53" s="721"/>
      <c r="L53" s="721"/>
      <c r="M53" s="721"/>
      <c r="N53" s="721"/>
      <c r="O53" s="721"/>
      <c r="P53" s="721"/>
      <c r="Q53" s="722"/>
      <c r="R53" s="132"/>
      <c r="S53" s="308"/>
      <c r="T53" s="308"/>
      <c r="U53" s="308"/>
      <c r="V53" s="308"/>
      <c r="W53" s="308"/>
    </row>
    <row r="54" spans="1:23" s="70" customFormat="1">
      <c r="A54" s="91"/>
      <c r="B54" s="132"/>
      <c r="C54" s="132"/>
      <c r="D54" s="132"/>
      <c r="E54" s="132"/>
      <c r="F54" s="132"/>
      <c r="G54" s="132"/>
      <c r="H54" s="132"/>
      <c r="I54" s="132"/>
      <c r="J54" s="132"/>
      <c r="K54" s="132"/>
      <c r="L54" s="132"/>
      <c r="M54" s="132"/>
      <c r="N54" s="132"/>
      <c r="O54" s="132"/>
      <c r="P54" s="132"/>
      <c r="Q54" s="132"/>
      <c r="R54" s="132"/>
      <c r="S54" s="308"/>
      <c r="T54" s="308"/>
      <c r="U54" s="308"/>
      <c r="V54" s="308"/>
      <c r="W54" s="308"/>
    </row>
    <row r="55" spans="1:23" s="70" customFormat="1">
      <c r="A55" s="91"/>
      <c r="C55" s="224"/>
      <c r="D55" s="84"/>
      <c r="E55" s="84"/>
      <c r="F55" s="225"/>
      <c r="G55" s="225"/>
      <c r="H55" s="225"/>
      <c r="I55" s="225"/>
      <c r="J55" s="225"/>
      <c r="K55" s="225"/>
      <c r="L55" s="225"/>
      <c r="M55" s="225"/>
      <c r="N55" s="225"/>
      <c r="O55" s="225"/>
      <c r="P55" s="225"/>
      <c r="Q55" s="225"/>
      <c r="R55" s="225"/>
      <c r="S55" s="308"/>
      <c r="T55" s="308"/>
      <c r="U55" s="308"/>
      <c r="V55" s="308"/>
      <c r="W55" s="308"/>
    </row>
    <row r="56" spans="1:23" s="70" customFormat="1" ht="14.1" customHeight="1">
      <c r="A56" s="91"/>
      <c r="B56" s="217"/>
      <c r="C56" s="217" t="s">
        <v>262</v>
      </c>
      <c r="D56" s="216"/>
      <c r="E56" s="216"/>
      <c r="F56" s="216"/>
      <c r="G56" s="216"/>
      <c r="H56" s="216"/>
      <c r="I56" s="216"/>
      <c r="J56" s="216"/>
      <c r="K56" s="216"/>
      <c r="L56" s="216"/>
      <c r="M56" s="216"/>
      <c r="N56" s="216"/>
      <c r="O56" s="216"/>
      <c r="P56" s="216"/>
      <c r="Q56" s="216"/>
      <c r="R56" s="216"/>
      <c r="S56" s="308"/>
      <c r="T56" s="308"/>
      <c r="U56" s="308"/>
      <c r="V56" s="308"/>
      <c r="W56" s="308"/>
    </row>
    <row r="57" spans="1:23" s="70" customFormat="1" ht="7.5" customHeight="1" thickBot="1">
      <c r="A57" s="91"/>
      <c r="B57" s="132"/>
      <c r="C57" s="132"/>
      <c r="D57" s="132"/>
      <c r="E57" s="132"/>
      <c r="F57" s="132"/>
      <c r="G57" s="132"/>
      <c r="H57" s="132"/>
      <c r="I57" s="132"/>
      <c r="J57" s="132"/>
      <c r="K57" s="132"/>
      <c r="L57" s="132"/>
      <c r="M57" s="132"/>
      <c r="N57" s="132"/>
      <c r="O57" s="132"/>
      <c r="P57" s="132"/>
      <c r="Q57" s="132"/>
      <c r="R57" s="132"/>
      <c r="S57" s="308"/>
      <c r="T57" s="308"/>
      <c r="U57" s="308"/>
      <c r="V57" s="308"/>
      <c r="W57" s="308"/>
    </row>
    <row r="58" spans="1:23" s="70" customFormat="1" ht="128.1" customHeight="1" thickBot="1">
      <c r="A58" s="91"/>
      <c r="B58" s="132"/>
      <c r="C58" s="720"/>
      <c r="D58" s="721"/>
      <c r="E58" s="721"/>
      <c r="F58" s="721"/>
      <c r="G58" s="721"/>
      <c r="H58" s="721"/>
      <c r="I58" s="721"/>
      <c r="J58" s="721"/>
      <c r="K58" s="721"/>
      <c r="L58" s="721"/>
      <c r="M58" s="721"/>
      <c r="N58" s="721"/>
      <c r="O58" s="721"/>
      <c r="P58" s="721"/>
      <c r="Q58" s="722"/>
      <c r="R58" s="132"/>
      <c r="S58" s="308"/>
      <c r="T58" s="308"/>
      <c r="U58" s="308"/>
      <c r="V58" s="308"/>
      <c r="W58" s="308"/>
    </row>
    <row r="59" spans="1:23" s="70" customFormat="1">
      <c r="A59" s="91"/>
      <c r="B59" s="132"/>
      <c r="C59" s="132"/>
      <c r="D59" s="132"/>
      <c r="E59" s="132"/>
      <c r="F59" s="132"/>
      <c r="G59" s="132"/>
      <c r="H59" s="132"/>
      <c r="I59" s="132"/>
      <c r="J59" s="132"/>
      <c r="K59" s="132"/>
      <c r="L59" s="132"/>
      <c r="M59" s="132"/>
      <c r="N59" s="132"/>
      <c r="O59" s="132"/>
      <c r="P59" s="132"/>
      <c r="Q59" s="132"/>
      <c r="R59" s="132"/>
      <c r="S59" s="308"/>
      <c r="T59" s="308"/>
      <c r="U59" s="308"/>
      <c r="V59" s="308"/>
      <c r="W59" s="308"/>
    </row>
    <row r="60" spans="1:23" s="70" customFormat="1">
      <c r="A60" s="91"/>
      <c r="C60" s="224"/>
      <c r="D60" s="84"/>
      <c r="E60" s="84"/>
      <c r="F60" s="225"/>
      <c r="G60" s="225"/>
      <c r="H60" s="225"/>
      <c r="I60" s="225"/>
      <c r="J60" s="225"/>
      <c r="K60" s="225"/>
      <c r="L60" s="225"/>
      <c r="M60" s="225"/>
      <c r="N60" s="225"/>
      <c r="O60" s="225"/>
      <c r="P60" s="225"/>
      <c r="Q60" s="225"/>
      <c r="R60" s="225"/>
      <c r="S60" s="308"/>
      <c r="T60" s="308"/>
      <c r="U60" s="308"/>
      <c r="V60" s="308"/>
      <c r="W60" s="308"/>
    </row>
    <row r="61" spans="1:23" s="70" customFormat="1" ht="14.1" customHeight="1">
      <c r="A61" s="91"/>
      <c r="B61" s="217"/>
      <c r="C61" s="217" t="s">
        <v>263</v>
      </c>
      <c r="D61" s="216"/>
      <c r="E61" s="216"/>
      <c r="F61" s="216"/>
      <c r="G61" s="216"/>
      <c r="H61" s="216"/>
      <c r="I61" s="216"/>
      <c r="J61" s="216"/>
      <c r="K61" s="216"/>
      <c r="L61" s="216"/>
      <c r="M61" s="216"/>
      <c r="N61" s="216"/>
      <c r="O61" s="216"/>
      <c r="P61" s="216"/>
      <c r="Q61" s="216"/>
      <c r="R61" s="216"/>
      <c r="S61" s="308"/>
      <c r="T61" s="308"/>
      <c r="U61" s="308"/>
      <c r="V61" s="308"/>
      <c r="W61" s="308"/>
    </row>
    <row r="62" spans="1:23" s="70" customFormat="1" ht="7.5" customHeight="1" thickBot="1">
      <c r="A62" s="91"/>
      <c r="B62" s="132"/>
      <c r="C62" s="132"/>
      <c r="D62" s="132"/>
      <c r="E62" s="132"/>
      <c r="F62" s="132"/>
      <c r="G62" s="132"/>
      <c r="H62" s="132"/>
      <c r="I62" s="132"/>
      <c r="J62" s="132"/>
      <c r="K62" s="132"/>
      <c r="L62" s="132"/>
      <c r="M62" s="132"/>
      <c r="N62" s="132"/>
      <c r="O62" s="132"/>
      <c r="P62" s="132"/>
      <c r="Q62" s="132"/>
      <c r="R62" s="132"/>
      <c r="S62" s="308"/>
      <c r="T62" s="308"/>
      <c r="U62" s="308"/>
      <c r="V62" s="308"/>
      <c r="W62" s="308"/>
    </row>
    <row r="63" spans="1:23" s="70" customFormat="1" ht="127.05" customHeight="1" thickBot="1">
      <c r="A63" s="91"/>
      <c r="B63" s="132"/>
      <c r="C63" s="720"/>
      <c r="D63" s="721"/>
      <c r="E63" s="721"/>
      <c r="F63" s="721"/>
      <c r="G63" s="721"/>
      <c r="H63" s="721"/>
      <c r="I63" s="721"/>
      <c r="J63" s="721"/>
      <c r="K63" s="721"/>
      <c r="L63" s="721"/>
      <c r="M63" s="721"/>
      <c r="N63" s="721"/>
      <c r="O63" s="721"/>
      <c r="P63" s="721"/>
      <c r="Q63" s="722"/>
      <c r="R63" s="132"/>
      <c r="S63" s="308"/>
      <c r="T63" s="308"/>
      <c r="U63" s="308"/>
      <c r="V63" s="308"/>
      <c r="W63" s="308"/>
    </row>
    <row r="64" spans="1:23" s="70" customFormat="1">
      <c r="A64" s="91"/>
      <c r="B64" s="132"/>
      <c r="C64" s="132"/>
      <c r="D64" s="132"/>
      <c r="E64" s="132"/>
      <c r="F64" s="132"/>
      <c r="G64" s="132"/>
      <c r="H64" s="132"/>
      <c r="I64" s="132"/>
      <c r="J64" s="132"/>
      <c r="K64" s="132"/>
      <c r="L64" s="132"/>
      <c r="M64" s="132"/>
      <c r="N64" s="132"/>
      <c r="O64" s="132"/>
      <c r="P64" s="132"/>
      <c r="Q64" s="132"/>
      <c r="R64" s="132"/>
      <c r="S64" s="308"/>
      <c r="T64" s="308"/>
      <c r="U64" s="308"/>
      <c r="V64" s="308"/>
      <c r="W64" s="308"/>
    </row>
    <row r="65" spans="1:23" s="70" customFormat="1">
      <c r="A65" s="91"/>
      <c r="C65" s="224"/>
      <c r="D65" s="84"/>
      <c r="E65" s="84"/>
      <c r="F65" s="225"/>
      <c r="G65" s="225"/>
      <c r="H65" s="225"/>
      <c r="I65" s="225"/>
      <c r="J65" s="225"/>
      <c r="K65" s="225"/>
      <c r="L65" s="225"/>
      <c r="M65" s="225"/>
      <c r="N65" s="225"/>
      <c r="O65" s="225"/>
      <c r="P65" s="225"/>
      <c r="Q65" s="225"/>
      <c r="R65" s="225"/>
      <c r="S65" s="308"/>
      <c r="T65" s="308"/>
      <c r="U65" s="308"/>
      <c r="V65" s="308"/>
      <c r="W65" s="308"/>
    </row>
    <row r="66" spans="1:23" s="70" customFormat="1" ht="14.1" customHeight="1">
      <c r="A66" s="91"/>
      <c r="B66" s="217"/>
      <c r="C66" s="217" t="s">
        <v>264</v>
      </c>
      <c r="D66" s="216"/>
      <c r="E66" s="216"/>
      <c r="F66" s="216"/>
      <c r="G66" s="216"/>
      <c r="H66" s="216"/>
      <c r="I66" s="216"/>
      <c r="J66" s="216"/>
      <c r="K66" s="216"/>
      <c r="L66" s="216"/>
      <c r="M66" s="216"/>
      <c r="N66" s="216"/>
      <c r="O66" s="216"/>
      <c r="P66" s="216"/>
      <c r="Q66" s="216"/>
      <c r="R66" s="216"/>
      <c r="S66" s="308"/>
      <c r="T66" s="308"/>
      <c r="U66" s="308"/>
      <c r="V66" s="308"/>
      <c r="W66" s="308"/>
    </row>
    <row r="67" spans="1:23" s="70" customFormat="1" ht="7.5" customHeight="1">
      <c r="A67" s="91"/>
      <c r="B67" s="132"/>
      <c r="C67" s="132"/>
      <c r="D67" s="132"/>
      <c r="E67" s="132"/>
      <c r="F67" s="132"/>
      <c r="G67" s="132"/>
      <c r="H67" s="132"/>
      <c r="I67" s="132"/>
      <c r="J67" s="132"/>
      <c r="K67" s="132"/>
      <c r="L67" s="132"/>
      <c r="M67" s="132"/>
      <c r="N67" s="132"/>
      <c r="O67" s="132"/>
      <c r="P67" s="132"/>
      <c r="Q67" s="132"/>
      <c r="R67" s="132"/>
      <c r="S67" s="308"/>
      <c r="T67" s="308"/>
      <c r="U67" s="308"/>
      <c r="V67" s="308"/>
      <c r="W67" s="308"/>
    </row>
    <row r="68" spans="1:23" s="70" customFormat="1">
      <c r="A68" s="91"/>
      <c r="B68" s="132"/>
      <c r="C68" s="132" t="s">
        <v>265</v>
      </c>
      <c r="D68" s="132"/>
      <c r="E68" s="132"/>
      <c r="F68" s="132"/>
      <c r="G68" s="132"/>
      <c r="H68" s="132"/>
      <c r="I68" s="132"/>
      <c r="J68" s="132"/>
      <c r="K68" s="132"/>
      <c r="L68" s="132"/>
      <c r="M68" s="132"/>
      <c r="N68" s="132"/>
      <c r="O68" s="132"/>
      <c r="P68" s="132"/>
      <c r="Q68" s="132"/>
      <c r="R68" s="132"/>
      <c r="S68" s="308"/>
      <c r="T68" s="308"/>
      <c r="U68" s="308"/>
      <c r="V68" s="308"/>
      <c r="W68" s="308"/>
    </row>
    <row r="69" spans="1:23" s="70" customFormat="1" ht="7.05" customHeight="1">
      <c r="A69" s="91"/>
      <c r="B69" s="132"/>
      <c r="C69" s="291"/>
      <c r="D69" s="132"/>
      <c r="E69" s="132"/>
      <c r="F69" s="132"/>
      <c r="G69" s="132"/>
      <c r="H69" s="132"/>
      <c r="I69" s="132"/>
      <c r="J69" s="132"/>
      <c r="K69" s="132"/>
      <c r="L69" s="132"/>
      <c r="M69" s="132"/>
      <c r="N69" s="132"/>
      <c r="O69" s="132"/>
      <c r="P69" s="132"/>
      <c r="Q69" s="132"/>
      <c r="R69" s="132"/>
      <c r="S69" s="308"/>
      <c r="T69" s="308"/>
      <c r="U69" s="308"/>
      <c r="V69" s="308"/>
      <c r="W69" s="308"/>
    </row>
    <row r="70" spans="1:23" s="70" customFormat="1" ht="30" customHeight="1" thickBot="1">
      <c r="A70" s="91"/>
      <c r="B70" s="132"/>
      <c r="C70" s="709" t="s">
        <v>266</v>
      </c>
      <c r="D70" s="710"/>
      <c r="E70" s="710"/>
      <c r="F70" s="727" t="s">
        <v>267</v>
      </c>
      <c r="G70" s="727"/>
      <c r="H70" s="728"/>
      <c r="I70" s="132"/>
      <c r="J70" s="132"/>
      <c r="K70" s="132"/>
      <c r="L70" s="132"/>
      <c r="M70" s="132"/>
      <c r="N70" s="132"/>
      <c r="O70" s="132"/>
      <c r="P70" s="132"/>
      <c r="Q70" s="132"/>
      <c r="R70" s="132"/>
      <c r="S70" s="308"/>
      <c r="T70" s="308"/>
      <c r="U70" s="308"/>
      <c r="V70" s="308"/>
      <c r="W70" s="308"/>
    </row>
    <row r="71" spans="1:23" s="70" customFormat="1" ht="14.1" customHeight="1">
      <c r="A71" s="91"/>
      <c r="B71" s="132"/>
      <c r="C71" s="711" t="s">
        <v>268</v>
      </c>
      <c r="D71" s="712"/>
      <c r="E71" s="712"/>
      <c r="F71" s="729"/>
      <c r="G71" s="730"/>
      <c r="H71" s="731"/>
      <c r="I71" s="132"/>
      <c r="J71" s="132"/>
      <c r="K71" s="132"/>
      <c r="L71" s="132"/>
      <c r="M71" s="132"/>
      <c r="N71" s="132"/>
      <c r="O71" s="132"/>
      <c r="P71" s="132"/>
      <c r="Q71" s="132"/>
      <c r="R71" s="132"/>
      <c r="S71" s="308"/>
      <c r="T71" s="308"/>
      <c r="U71" s="308"/>
      <c r="V71" s="308"/>
      <c r="W71" s="308"/>
    </row>
    <row r="72" spans="1:23" s="70" customFormat="1" ht="14.1" customHeight="1">
      <c r="A72" s="91"/>
      <c r="B72" s="132"/>
      <c r="C72" s="711" t="s">
        <v>269</v>
      </c>
      <c r="D72" s="712"/>
      <c r="E72" s="712"/>
      <c r="F72" s="732"/>
      <c r="G72" s="733"/>
      <c r="H72" s="734"/>
      <c r="I72" s="132"/>
      <c r="J72" s="132"/>
      <c r="K72" s="132"/>
      <c r="L72" s="132"/>
      <c r="M72" s="132"/>
      <c r="N72" s="132"/>
      <c r="O72" s="132"/>
      <c r="P72" s="132"/>
      <c r="Q72" s="132"/>
      <c r="R72" s="132"/>
      <c r="S72" s="308"/>
      <c r="T72" s="308"/>
      <c r="U72" s="308"/>
      <c r="V72" s="308"/>
      <c r="W72" s="308"/>
    </row>
    <row r="73" spans="1:23" s="70" customFormat="1" ht="14.1" customHeight="1">
      <c r="A73" s="91"/>
      <c r="B73" s="132"/>
      <c r="C73" s="711" t="s">
        <v>270</v>
      </c>
      <c r="D73" s="712"/>
      <c r="E73" s="712"/>
      <c r="F73" s="732"/>
      <c r="G73" s="733"/>
      <c r="H73" s="734"/>
      <c r="I73" s="132"/>
      <c r="J73" s="132"/>
      <c r="K73" s="132"/>
      <c r="L73" s="132"/>
      <c r="M73" s="132"/>
      <c r="N73" s="132"/>
      <c r="O73" s="132"/>
      <c r="P73" s="132"/>
      <c r="Q73" s="132"/>
      <c r="R73" s="132"/>
      <c r="S73" s="308"/>
      <c r="T73" s="308"/>
      <c r="U73" s="308"/>
      <c r="V73" s="308"/>
      <c r="W73" s="308"/>
    </row>
    <row r="74" spans="1:23" s="70" customFormat="1" ht="14.4" thickBot="1">
      <c r="A74" s="91"/>
      <c r="B74" s="132"/>
      <c r="C74" s="711" t="s">
        <v>271</v>
      </c>
      <c r="D74" s="712"/>
      <c r="E74" s="712"/>
      <c r="F74" s="735"/>
      <c r="G74" s="736"/>
      <c r="H74" s="737"/>
      <c r="I74" s="132"/>
      <c r="J74" s="132"/>
      <c r="K74" s="132"/>
      <c r="L74" s="132"/>
      <c r="M74" s="132"/>
      <c r="N74" s="132"/>
      <c r="O74" s="132"/>
      <c r="P74" s="132"/>
      <c r="Q74" s="132"/>
      <c r="R74" s="132"/>
      <c r="S74" s="308"/>
      <c r="T74" s="308"/>
      <c r="U74" s="308"/>
      <c r="V74" s="308"/>
      <c r="W74" s="308"/>
    </row>
    <row r="75" spans="1:23" s="70" customFormat="1">
      <c r="A75" s="91"/>
      <c r="B75" s="132"/>
      <c r="C75" s="725" t="s">
        <v>272</v>
      </c>
      <c r="D75" s="726"/>
      <c r="E75" s="726"/>
      <c r="F75" s="717">
        <f>SUM(F71:H74)</f>
        <v>0</v>
      </c>
      <c r="G75" s="717"/>
      <c r="H75" s="717"/>
      <c r="I75" s="132"/>
      <c r="J75" s="132"/>
      <c r="K75" s="132"/>
      <c r="L75" s="132"/>
      <c r="M75" s="132"/>
      <c r="N75" s="132"/>
      <c r="O75" s="132"/>
      <c r="P75" s="132"/>
      <c r="Q75" s="132"/>
      <c r="R75" s="132"/>
      <c r="S75" s="308"/>
      <c r="T75" s="308"/>
      <c r="U75" s="308"/>
      <c r="V75" s="308"/>
      <c r="W75" s="308"/>
    </row>
    <row r="76" spans="1:23" s="70" customFormat="1">
      <c r="A76" s="91"/>
      <c r="B76" s="132"/>
      <c r="C76" s="132"/>
      <c r="D76" s="132"/>
      <c r="E76" s="132"/>
      <c r="F76" s="132"/>
      <c r="G76" s="132"/>
      <c r="H76" s="132"/>
      <c r="I76" s="132"/>
      <c r="J76" s="132"/>
      <c r="K76" s="132"/>
      <c r="L76" s="132"/>
      <c r="M76" s="132"/>
      <c r="N76" s="132"/>
      <c r="O76" s="132"/>
      <c r="P76" s="132"/>
      <c r="Q76" s="132"/>
      <c r="R76" s="132"/>
      <c r="S76" s="308"/>
      <c r="T76" s="308"/>
      <c r="U76" s="308"/>
      <c r="V76" s="308"/>
      <c r="W76" s="308"/>
    </row>
    <row r="77" spans="1:23" s="70" customFormat="1">
      <c r="A77" s="91"/>
      <c r="F77" s="225"/>
      <c r="G77" s="225"/>
      <c r="H77" s="225"/>
      <c r="I77" s="225"/>
      <c r="J77" s="225"/>
      <c r="K77" s="225"/>
      <c r="L77" s="225"/>
      <c r="M77" s="225"/>
      <c r="N77" s="225"/>
      <c r="O77" s="225"/>
      <c r="P77" s="225"/>
      <c r="Q77" s="225"/>
      <c r="R77" s="225"/>
      <c r="S77" s="308"/>
      <c r="T77" s="308"/>
      <c r="U77" s="308"/>
      <c r="V77" s="308"/>
      <c r="W77" s="308"/>
    </row>
    <row r="78" spans="1:23" s="70" customFormat="1">
      <c r="A78" s="91"/>
      <c r="B78" s="217"/>
      <c r="C78" s="217" t="s">
        <v>273</v>
      </c>
      <c r="D78" s="216"/>
      <c r="E78" s="216"/>
      <c r="F78" s="216"/>
      <c r="G78" s="216"/>
      <c r="H78" s="216"/>
      <c r="I78" s="216"/>
      <c r="J78" s="216"/>
      <c r="K78" s="216"/>
      <c r="L78" s="216"/>
      <c r="M78" s="216"/>
      <c r="N78" s="216"/>
      <c r="O78" s="216"/>
      <c r="P78" s="216"/>
      <c r="Q78" s="216"/>
      <c r="R78" s="216"/>
      <c r="S78" s="308"/>
      <c r="T78" s="308"/>
      <c r="U78" s="308"/>
      <c r="V78" s="308"/>
      <c r="W78" s="308"/>
    </row>
    <row r="79" spans="1:23" s="70" customFormat="1" ht="7.5" customHeight="1" thickBot="1">
      <c r="A79" s="91"/>
      <c r="B79" s="132"/>
      <c r="C79" s="132"/>
      <c r="D79" s="132"/>
      <c r="E79" s="132"/>
      <c r="F79" s="132"/>
      <c r="G79" s="132"/>
      <c r="H79" s="132"/>
      <c r="I79" s="132"/>
      <c r="J79" s="132"/>
      <c r="K79" s="132"/>
      <c r="L79" s="132"/>
      <c r="M79" s="132"/>
      <c r="N79" s="132"/>
      <c r="O79" s="132"/>
      <c r="P79" s="132"/>
      <c r="Q79" s="132"/>
      <c r="R79" s="132"/>
      <c r="S79" s="308"/>
      <c r="T79" s="308"/>
      <c r="U79" s="308"/>
      <c r="V79" s="308"/>
      <c r="W79" s="308"/>
    </row>
    <row r="80" spans="1:23" s="70" customFormat="1" ht="127.05" customHeight="1" thickBot="1">
      <c r="A80" s="91"/>
      <c r="B80" s="132"/>
      <c r="C80" s="720"/>
      <c r="D80" s="721"/>
      <c r="E80" s="721"/>
      <c r="F80" s="721"/>
      <c r="G80" s="721"/>
      <c r="H80" s="721"/>
      <c r="I80" s="721"/>
      <c r="J80" s="721"/>
      <c r="K80" s="721"/>
      <c r="L80" s="721"/>
      <c r="M80" s="721"/>
      <c r="N80" s="721"/>
      <c r="O80" s="721"/>
      <c r="P80" s="721"/>
      <c r="Q80" s="722"/>
      <c r="R80" s="132"/>
      <c r="S80" s="308"/>
      <c r="T80" s="308"/>
      <c r="U80" s="308"/>
      <c r="V80" s="308"/>
      <c r="W80" s="308"/>
    </row>
    <row r="81" spans="1:23" s="70" customFormat="1">
      <c r="A81" s="91"/>
      <c r="B81" s="132"/>
      <c r="C81" s="132"/>
      <c r="D81" s="132"/>
      <c r="E81" s="132"/>
      <c r="F81" s="132"/>
      <c r="G81" s="132"/>
      <c r="H81" s="132"/>
      <c r="I81" s="132"/>
      <c r="J81" s="132"/>
      <c r="K81" s="132"/>
      <c r="L81" s="132"/>
      <c r="M81" s="132"/>
      <c r="N81" s="132"/>
      <c r="O81" s="132"/>
      <c r="P81" s="132"/>
      <c r="Q81" s="132"/>
      <c r="R81" s="132"/>
      <c r="S81" s="308"/>
      <c r="T81" s="308"/>
      <c r="U81" s="308"/>
      <c r="V81" s="308"/>
      <c r="W81" s="308"/>
    </row>
    <row r="82" spans="1:23" s="70" customFormat="1">
      <c r="A82" s="91"/>
      <c r="B82" s="91"/>
      <c r="C82" s="91"/>
      <c r="D82" s="91"/>
      <c r="E82" s="91"/>
      <c r="F82" s="91"/>
      <c r="G82" s="91"/>
      <c r="H82" s="91"/>
      <c r="I82" s="91"/>
      <c r="J82" s="91"/>
      <c r="K82" s="91"/>
      <c r="L82" s="91"/>
      <c r="M82" s="91"/>
      <c r="N82" s="91"/>
      <c r="O82" s="91"/>
      <c r="P82" s="91"/>
      <c r="Q82" s="91"/>
      <c r="R82" s="91"/>
      <c r="S82" s="308"/>
      <c r="T82" s="308"/>
      <c r="U82" s="308"/>
      <c r="V82" s="308"/>
      <c r="W82" s="308"/>
    </row>
    <row r="83" spans="1:23" s="70" customFormat="1" ht="7.05" customHeight="1">
      <c r="B83" s="44"/>
      <c r="C83" s="52"/>
      <c r="D83" s="50"/>
      <c r="E83" s="50"/>
      <c r="F83" s="50"/>
      <c r="G83" s="50"/>
      <c r="H83" s="50"/>
      <c r="I83" s="50"/>
      <c r="J83" s="50"/>
      <c r="K83" s="50"/>
      <c r="L83" s="50"/>
      <c r="M83" s="50"/>
      <c r="N83" s="50"/>
      <c r="O83" s="50"/>
      <c r="P83" s="50"/>
      <c r="Q83" s="50"/>
      <c r="R83" s="50"/>
      <c r="S83" s="308"/>
      <c r="T83" s="308"/>
      <c r="U83" s="308"/>
      <c r="V83" s="308"/>
      <c r="W83" s="308"/>
    </row>
    <row r="84" spans="1:23" s="70" customFormat="1" ht="14.55" customHeight="1">
      <c r="B84" s="44"/>
      <c r="C84" s="48" t="s">
        <v>274</v>
      </c>
      <c r="D84" s="50"/>
      <c r="E84" s="50"/>
      <c r="F84" s="50"/>
      <c r="G84" s="50"/>
      <c r="H84" s="50"/>
      <c r="I84" s="50"/>
      <c r="J84" s="50"/>
      <c r="K84" s="50"/>
      <c r="L84" s="50"/>
      <c r="M84" s="50"/>
      <c r="N84" s="50"/>
      <c r="O84" s="50"/>
      <c r="P84" s="50"/>
      <c r="Q84" s="50"/>
      <c r="R84" s="50"/>
      <c r="S84" s="308"/>
      <c r="T84" s="308"/>
      <c r="U84" s="308"/>
      <c r="V84" s="308"/>
      <c r="W84" s="308"/>
    </row>
    <row r="85" spans="1:23" s="70" customFormat="1" ht="7.05" customHeight="1">
      <c r="B85" s="44"/>
      <c r="C85" s="52"/>
      <c r="D85" s="50"/>
      <c r="E85" s="50"/>
      <c r="F85" s="50"/>
      <c r="G85" s="50"/>
      <c r="H85" s="50"/>
      <c r="I85" s="50"/>
      <c r="J85" s="50"/>
      <c r="K85" s="50"/>
      <c r="L85" s="50"/>
      <c r="M85" s="50"/>
      <c r="N85" s="50"/>
      <c r="O85" s="50"/>
      <c r="P85" s="50"/>
      <c r="Q85" s="50"/>
      <c r="R85" s="50"/>
      <c r="S85" s="308"/>
      <c r="T85" s="308"/>
      <c r="U85" s="308"/>
      <c r="V85" s="308"/>
      <c r="W85" s="308"/>
    </row>
    <row r="86" spans="1:23" ht="14.55" customHeight="1">
      <c r="B86" s="44"/>
      <c r="C86" s="254" t="s">
        <v>275</v>
      </c>
      <c r="D86" s="254"/>
      <c r="E86" s="254"/>
      <c r="F86" s="254"/>
      <c r="G86" s="254"/>
      <c r="H86" s="254"/>
      <c r="I86" s="254"/>
      <c r="J86" s="254"/>
      <c r="K86" s="254"/>
      <c r="L86" s="254"/>
      <c r="M86" s="254"/>
      <c r="N86" s="254"/>
      <c r="O86" s="254"/>
      <c r="P86" s="254"/>
      <c r="Q86" s="44"/>
      <c r="R86" s="44"/>
    </row>
    <row r="87" spans="1:23" ht="7.05" customHeight="1">
      <c r="B87" s="44"/>
      <c r="C87" s="139"/>
      <c r="D87" s="139"/>
      <c r="E87" s="139"/>
      <c r="F87" s="139"/>
      <c r="G87" s="139"/>
      <c r="H87" s="139"/>
      <c r="I87" s="139"/>
      <c r="J87" s="139"/>
      <c r="K87" s="139"/>
      <c r="L87" s="139"/>
      <c r="M87" s="139"/>
      <c r="N87" s="139"/>
      <c r="O87" s="139"/>
      <c r="P87" s="139"/>
      <c r="Q87" s="44"/>
      <c r="R87" s="44"/>
    </row>
    <row r="88" spans="1:23" ht="14.55" customHeight="1">
      <c r="B88" s="44"/>
      <c r="C88" s="255" t="s">
        <v>276</v>
      </c>
      <c r="D88" s="256"/>
      <c r="E88" s="256"/>
      <c r="F88" s="256"/>
      <c r="G88" s="256"/>
      <c r="H88" s="256"/>
      <c r="I88" s="256"/>
      <c r="J88" s="256"/>
      <c r="K88" s="256"/>
      <c r="L88" s="256"/>
      <c r="M88" s="256"/>
      <c r="N88" s="256"/>
      <c r="O88" s="256"/>
      <c r="P88" s="256"/>
      <c r="Q88" s="44"/>
      <c r="R88" s="44"/>
    </row>
    <row r="89" spans="1:23" ht="7.5" customHeight="1">
      <c r="B89" s="44"/>
      <c r="C89" s="85"/>
      <c r="D89" s="85"/>
      <c r="E89" s="85"/>
      <c r="F89" s="85"/>
      <c r="G89" s="85"/>
      <c r="H89" s="85"/>
      <c r="I89" s="85"/>
      <c r="J89" s="85"/>
      <c r="K89" s="85"/>
      <c r="L89" s="85"/>
      <c r="M89" s="85"/>
      <c r="N89" s="85"/>
      <c r="O89" s="85"/>
      <c r="P89" s="85"/>
      <c r="Q89" s="44"/>
      <c r="R89" s="44"/>
    </row>
    <row r="90" spans="1:23" ht="14.1" customHeight="1">
      <c r="B90" s="44"/>
      <c r="C90" s="255" t="s">
        <v>277</v>
      </c>
      <c r="D90" s="256"/>
      <c r="E90" s="256"/>
      <c r="F90" s="256"/>
      <c r="G90" s="256"/>
      <c r="H90" s="256"/>
      <c r="I90" s="256"/>
      <c r="J90" s="256"/>
      <c r="K90" s="256"/>
      <c r="L90" s="256"/>
      <c r="M90" s="256"/>
      <c r="N90" s="256"/>
      <c r="O90" s="256"/>
      <c r="P90" s="256"/>
      <c r="Q90" s="44"/>
      <c r="R90" s="44"/>
    </row>
    <row r="91" spans="1:23" ht="14.1" customHeight="1">
      <c r="B91" s="44"/>
      <c r="C91" s="298" t="s">
        <v>200</v>
      </c>
      <c r="D91" s="98"/>
      <c r="E91" s="98"/>
      <c r="F91" s="98"/>
      <c r="G91" s="98"/>
      <c r="H91" s="98"/>
      <c r="I91" s="98"/>
      <c r="J91" s="98"/>
      <c r="K91" s="98"/>
      <c r="L91" s="98"/>
      <c r="M91" s="98"/>
      <c r="N91" s="98"/>
      <c r="O91" s="98"/>
      <c r="P91" s="256"/>
      <c r="Q91" s="44"/>
      <c r="R91" s="44"/>
    </row>
    <row r="92" spans="1:23" ht="14.1" customHeight="1">
      <c r="B92" s="44"/>
      <c r="C92" s="298" t="s">
        <v>201</v>
      </c>
      <c r="D92" s="98"/>
      <c r="E92" s="98"/>
      <c r="F92" s="98"/>
      <c r="G92" s="98"/>
      <c r="H92" s="98"/>
      <c r="I92" s="98"/>
      <c r="J92" s="98"/>
      <c r="K92" s="98"/>
      <c r="L92" s="98"/>
      <c r="M92" s="98"/>
      <c r="N92" s="98"/>
      <c r="O92" s="98"/>
      <c r="P92" s="256"/>
      <c r="Q92" s="44"/>
      <c r="R92" s="44"/>
    </row>
    <row r="93" spans="1:23" ht="14.1" customHeight="1">
      <c r="B93" s="44"/>
      <c r="C93" s="298" t="s">
        <v>278</v>
      </c>
      <c r="D93" s="299"/>
      <c r="E93" s="299"/>
      <c r="F93" s="299"/>
      <c r="G93" s="299"/>
      <c r="H93" s="299"/>
      <c r="I93" s="299"/>
      <c r="J93" s="299"/>
      <c r="K93" s="299"/>
      <c r="L93" s="299"/>
      <c r="M93" s="299"/>
      <c r="N93" s="299"/>
      <c r="O93" s="299"/>
      <c r="P93" s="256"/>
      <c r="Q93" s="44"/>
      <c r="R93" s="44"/>
    </row>
    <row r="94" spans="1:23" ht="7.5" customHeight="1">
      <c r="B94" s="44"/>
      <c r="C94" s="85"/>
      <c r="D94" s="85"/>
      <c r="E94" s="85"/>
      <c r="F94" s="85"/>
      <c r="G94" s="85"/>
      <c r="H94" s="85"/>
      <c r="I94" s="85"/>
      <c r="J94" s="85"/>
      <c r="K94" s="85"/>
      <c r="L94" s="85"/>
      <c r="M94" s="85"/>
      <c r="N94" s="85"/>
      <c r="O94" s="85"/>
      <c r="P94" s="85"/>
      <c r="Q94" s="50"/>
      <c r="R94" s="50"/>
    </row>
    <row r="95" spans="1:23" s="70" customFormat="1">
      <c r="A95" s="91"/>
      <c r="C95" s="300"/>
      <c r="D95" s="84"/>
      <c r="E95" s="84"/>
      <c r="F95" s="225"/>
      <c r="G95" s="225"/>
      <c r="H95" s="225"/>
      <c r="I95" s="225"/>
      <c r="J95" s="225"/>
      <c r="K95" s="225"/>
      <c r="L95" s="225"/>
      <c r="M95" s="225"/>
      <c r="N95" s="225"/>
      <c r="O95" s="225"/>
      <c r="P95" s="225"/>
      <c r="Q95" s="225"/>
      <c r="R95" s="225"/>
      <c r="S95" s="308"/>
      <c r="T95" s="308"/>
      <c r="U95" s="308"/>
      <c r="V95" s="308"/>
      <c r="W95" s="308"/>
    </row>
    <row r="96" spans="1:23" ht="7.5" customHeight="1">
      <c r="B96" s="44"/>
      <c r="C96" s="85"/>
      <c r="D96" s="85"/>
      <c r="E96" s="85"/>
      <c r="F96" s="85"/>
      <c r="G96" s="85"/>
      <c r="H96" s="85"/>
      <c r="I96" s="85"/>
      <c r="J96" s="85"/>
      <c r="K96" s="225"/>
      <c r="L96" s="225"/>
      <c r="M96" s="84"/>
      <c r="N96" s="84"/>
      <c r="O96" s="84"/>
      <c r="P96" s="84"/>
      <c r="Q96" s="84"/>
    </row>
    <row r="97" spans="2:24">
      <c r="B97" s="44"/>
      <c r="C97" s="151" t="s">
        <v>167</v>
      </c>
      <c r="D97" s="260"/>
      <c r="E97" s="260"/>
      <c r="F97" s="260"/>
      <c r="G97" s="260"/>
      <c r="H97" s="260"/>
      <c r="I97" s="260"/>
      <c r="J97" s="50"/>
      <c r="K97" s="225"/>
      <c r="L97" s="259" t="s">
        <v>164</v>
      </c>
      <c r="P97" s="84"/>
      <c r="Q97" s="84"/>
      <c r="R97" s="84"/>
    </row>
    <row r="98" spans="2:24" ht="6.6" customHeight="1" thickBot="1">
      <c r="B98" s="44"/>
      <c r="C98" s="141"/>
      <c r="D98" s="66"/>
      <c r="E98" s="66"/>
      <c r="F98" s="66"/>
      <c r="G98" s="66"/>
      <c r="H98" s="66"/>
      <c r="I98" s="66"/>
      <c r="J98" s="50"/>
      <c r="K98" s="225"/>
      <c r="L98" s="225"/>
      <c r="O98" s="84"/>
      <c r="P98" s="84"/>
      <c r="Q98" s="84"/>
      <c r="R98" s="84"/>
    </row>
    <row r="99" spans="2:24" ht="32.549999999999997" customHeight="1" thickBot="1">
      <c r="B99" s="44"/>
      <c r="C99" s="632"/>
      <c r="D99" s="633"/>
      <c r="E99" s="633"/>
      <c r="F99" s="633"/>
      <c r="G99" s="633"/>
      <c r="H99" s="633"/>
      <c r="I99" s="634"/>
      <c r="J99" s="50"/>
      <c r="K99" s="225"/>
      <c r="L99" s="635" t="s">
        <v>166</v>
      </c>
      <c r="M99" s="635"/>
      <c r="N99" s="635"/>
      <c r="O99" s="635"/>
      <c r="P99" s="635"/>
      <c r="Q99" s="635"/>
    </row>
    <row r="100" spans="2:24" ht="6.6" customHeight="1">
      <c r="B100" s="44"/>
      <c r="C100" s="49"/>
      <c r="D100" s="50"/>
      <c r="E100" s="50"/>
      <c r="F100" s="50"/>
      <c r="G100" s="50"/>
      <c r="H100" s="50"/>
      <c r="I100" s="50"/>
      <c r="J100" s="50"/>
      <c r="K100" s="225"/>
      <c r="O100" s="84"/>
      <c r="P100" s="84"/>
      <c r="Q100" s="84"/>
      <c r="R100" s="84"/>
    </row>
    <row r="101" spans="2:24" ht="14.55" customHeight="1">
      <c r="B101" s="44"/>
      <c r="C101" s="49" t="s">
        <v>169</v>
      </c>
      <c r="D101" s="50"/>
      <c r="E101" s="50"/>
      <c r="F101" s="50"/>
      <c r="G101" s="49" t="s">
        <v>170</v>
      </c>
      <c r="H101" s="49"/>
      <c r="I101" s="50"/>
      <c r="J101" s="50"/>
      <c r="K101" s="225"/>
      <c r="L101" s="261" t="s">
        <v>168</v>
      </c>
      <c r="P101" s="84"/>
    </row>
    <row r="102" spans="2:24" ht="6.6" customHeight="1" thickBot="1">
      <c r="B102" s="44"/>
      <c r="C102" s="49"/>
      <c r="D102" s="50"/>
      <c r="E102" s="50"/>
      <c r="F102" s="50"/>
      <c r="G102" s="50"/>
      <c r="H102" s="50"/>
      <c r="I102" s="50"/>
      <c r="J102" s="50"/>
      <c r="K102" s="225"/>
      <c r="O102" s="84"/>
      <c r="P102" s="84"/>
      <c r="Q102" s="84"/>
      <c r="R102" s="84"/>
    </row>
    <row r="103" spans="2:24" ht="14.4" thickBot="1">
      <c r="B103" s="44"/>
      <c r="C103" s="632"/>
      <c r="D103" s="634"/>
      <c r="E103" s="50"/>
      <c r="F103" s="50"/>
      <c r="G103" s="632"/>
      <c r="H103" s="633"/>
      <c r="I103" s="634"/>
      <c r="J103" s="50"/>
      <c r="K103" s="225"/>
      <c r="L103" s="636"/>
      <c r="M103" s="637"/>
      <c r="N103" s="637"/>
      <c r="O103" s="637"/>
      <c r="P103" s="637"/>
      <c r="Q103" s="638"/>
    </row>
    <row r="104" spans="2:24" ht="6.6" customHeight="1">
      <c r="B104" s="44"/>
      <c r="C104" s="49"/>
      <c r="D104" s="50"/>
      <c r="E104" s="50"/>
      <c r="F104" s="50"/>
      <c r="G104" s="510" t="s">
        <v>36</v>
      </c>
      <c r="H104" s="510"/>
      <c r="I104" s="510"/>
      <c r="J104" s="50"/>
      <c r="K104" s="225"/>
      <c r="O104" s="163"/>
      <c r="P104" s="163"/>
      <c r="Q104" s="163"/>
      <c r="R104" s="163"/>
    </row>
    <row r="105" spans="2:24">
      <c r="B105" s="44"/>
      <c r="C105" s="49" t="s">
        <v>173</v>
      </c>
      <c r="D105" s="50"/>
      <c r="E105" s="50"/>
      <c r="F105" s="50"/>
      <c r="G105" s="652"/>
      <c r="H105" s="652"/>
      <c r="I105" s="652"/>
      <c r="J105" s="50"/>
      <c r="K105" s="225"/>
      <c r="L105" s="261" t="s">
        <v>171</v>
      </c>
      <c r="P105" s="262" t="s">
        <v>172</v>
      </c>
      <c r="R105" s="84"/>
    </row>
    <row r="106" spans="2:24" ht="6.6" customHeight="1" thickBot="1">
      <c r="B106" s="44"/>
      <c r="C106" s="49"/>
      <c r="D106" s="50"/>
      <c r="E106" s="50"/>
      <c r="F106" s="50"/>
      <c r="G106" s="50"/>
      <c r="H106" s="50"/>
      <c r="I106" s="50"/>
      <c r="J106" s="50"/>
      <c r="K106" s="225"/>
      <c r="O106" s="84"/>
      <c r="P106" s="84"/>
      <c r="Q106" s="84"/>
      <c r="R106" s="84"/>
      <c r="X106" s="263"/>
    </row>
    <row r="107" spans="2:24" ht="14.4" thickBot="1">
      <c r="B107" s="44"/>
      <c r="C107" s="632"/>
      <c r="D107" s="633"/>
      <c r="E107" s="633"/>
      <c r="F107" s="633"/>
      <c r="G107" s="633"/>
      <c r="H107" s="633"/>
      <c r="I107" s="634"/>
      <c r="J107" s="50"/>
      <c r="K107" s="225"/>
      <c r="L107" s="493"/>
      <c r="M107" s="495"/>
      <c r="N107" s="268"/>
      <c r="O107" s="301"/>
      <c r="P107" s="493"/>
      <c r="Q107" s="495"/>
      <c r="R107" s="84"/>
    </row>
    <row r="108" spans="2:24" ht="6.6" customHeight="1">
      <c r="B108" s="44"/>
      <c r="C108" s="49"/>
      <c r="D108" s="50"/>
      <c r="E108" s="50"/>
      <c r="F108" s="50"/>
      <c r="G108" s="50"/>
      <c r="H108" s="50"/>
      <c r="I108" s="50"/>
      <c r="J108" s="50"/>
      <c r="K108" s="225"/>
      <c r="Q108" s="84"/>
      <c r="R108" s="84"/>
    </row>
    <row r="109" spans="2:24">
      <c r="B109" s="44"/>
      <c r="C109" s="49" t="s">
        <v>174</v>
      </c>
      <c r="D109" s="66"/>
      <c r="E109" s="66"/>
      <c r="F109" s="66"/>
      <c r="G109" s="66"/>
      <c r="H109" s="66"/>
      <c r="I109" s="66"/>
      <c r="J109" s="50"/>
      <c r="K109" s="225"/>
      <c r="L109" s="261" t="s">
        <v>63</v>
      </c>
      <c r="Q109" s="163"/>
      <c r="R109" s="163"/>
    </row>
    <row r="110" spans="2:24" ht="6.6" customHeight="1" thickBot="1">
      <c r="B110" s="44"/>
      <c r="C110" s="49"/>
      <c r="D110" s="50"/>
      <c r="E110" s="50"/>
      <c r="F110" s="50"/>
      <c r="G110" s="50"/>
      <c r="H110" s="50"/>
      <c r="I110" s="50"/>
      <c r="J110" s="50"/>
      <c r="K110" s="225"/>
      <c r="M110" s="84"/>
      <c r="N110" s="84"/>
      <c r="O110" s="84"/>
      <c r="P110" s="84"/>
      <c r="Q110" s="84"/>
      <c r="R110" s="84"/>
    </row>
    <row r="111" spans="2:24" ht="14.4" thickBot="1">
      <c r="B111" s="44"/>
      <c r="C111" s="639"/>
      <c r="D111" s="640"/>
      <c r="E111" s="640"/>
      <c r="F111" s="640"/>
      <c r="G111" s="640"/>
      <c r="H111" s="640"/>
      <c r="I111" s="641"/>
      <c r="J111" s="50"/>
      <c r="K111" s="225"/>
      <c r="L111" s="493"/>
      <c r="M111" s="495"/>
      <c r="N111" s="268"/>
      <c r="Q111" s="265"/>
      <c r="R111" s="269"/>
    </row>
    <row r="112" spans="2:24" ht="14.1" customHeight="1">
      <c r="B112" s="44"/>
      <c r="C112" s="49"/>
      <c r="D112" s="50"/>
      <c r="E112" s="50"/>
      <c r="F112" s="50"/>
      <c r="G112" s="50"/>
      <c r="H112" s="50"/>
      <c r="I112" s="50"/>
      <c r="J112" s="50"/>
      <c r="K112" s="225"/>
      <c r="L112" s="739" t="s">
        <v>36</v>
      </c>
      <c r="M112" s="739"/>
      <c r="N112" s="302"/>
      <c r="Q112" s="84"/>
      <c r="R112" s="270"/>
    </row>
    <row r="113" spans="1:23" ht="14.1" customHeight="1">
      <c r="D113" s="65"/>
      <c r="E113" s="65"/>
      <c r="F113" s="65"/>
      <c r="G113" s="65"/>
      <c r="H113" s="65"/>
      <c r="I113" s="65"/>
      <c r="J113" s="65"/>
      <c r="K113" s="65"/>
      <c r="L113" s="84"/>
      <c r="M113" s="84"/>
      <c r="N113" s="84"/>
      <c r="O113" s="84"/>
      <c r="P113" s="84"/>
      <c r="Q113" s="84"/>
      <c r="R113" s="270"/>
    </row>
    <row r="114" spans="1:23" ht="14.1" customHeight="1">
      <c r="D114" s="65"/>
      <c r="E114" s="65"/>
      <c r="F114" s="65"/>
      <c r="G114" s="65"/>
      <c r="H114" s="65"/>
      <c r="I114" s="65"/>
      <c r="J114" s="65"/>
      <c r="K114" s="65"/>
      <c r="L114" s="84"/>
      <c r="M114" s="84"/>
      <c r="N114" s="84"/>
      <c r="O114" s="84"/>
      <c r="P114" s="84"/>
      <c r="Q114" s="84"/>
      <c r="R114" s="270"/>
    </row>
    <row r="115" spans="1:23" s="70" customFormat="1" ht="14.55" customHeight="1">
      <c r="C115" s="165" t="s">
        <v>213</v>
      </c>
      <c r="D115" s="166"/>
      <c r="E115" s="166"/>
      <c r="F115" s="166"/>
      <c r="G115" s="166"/>
      <c r="H115" s="166"/>
      <c r="I115" s="166"/>
      <c r="J115" s="166"/>
      <c r="K115" s="84"/>
      <c r="L115" s="84"/>
      <c r="M115" s="84"/>
      <c r="N115" s="84"/>
      <c r="O115" s="84"/>
      <c r="P115" s="84"/>
      <c r="Q115" s="84"/>
      <c r="S115" s="308"/>
      <c r="T115" s="308"/>
      <c r="U115" s="308"/>
      <c r="V115" s="308"/>
      <c r="W115" s="308"/>
    </row>
    <row r="116" spans="1:23" s="70" customFormat="1" ht="14.55" customHeight="1">
      <c r="C116" s="169" t="s">
        <v>65</v>
      </c>
      <c r="G116" s="168">
        <f>COUNTBLANK(C99)+COUNTBLANK(C103)+COUNTBLANK(G103)+COUNTBLANK(C107)+COUNTBLANK(C111)+COUNTBLANK(L103)+COUNTBLANK(L107)+COUNTBLANK(P107)+COUNTBLANK(L111)</f>
        <v>9</v>
      </c>
      <c r="H116" s="165" t="str">
        <f>IF(G116=0,"Votre formulaire est adéquatement complété","Un ou plusieurs champs obligatoires ne sont pas complétés")</f>
        <v>Un ou plusieurs champs obligatoires ne sont pas complétés</v>
      </c>
      <c r="I116" s="165"/>
      <c r="J116" s="165"/>
      <c r="K116" s="165"/>
      <c r="L116" s="165"/>
      <c r="M116" s="165"/>
      <c r="N116" s="84"/>
      <c r="O116" s="84"/>
      <c r="P116" s="84"/>
      <c r="Q116" s="84"/>
      <c r="S116" s="308"/>
      <c r="T116" s="308"/>
      <c r="U116" s="308"/>
      <c r="V116" s="308"/>
      <c r="W116" s="308"/>
    </row>
    <row r="117" spans="1:23" s="70" customFormat="1" ht="14.55" customHeight="1">
      <c r="C117" s="169"/>
      <c r="F117" s="165"/>
      <c r="G117" s="165"/>
      <c r="H117" s="165"/>
      <c r="I117" s="165"/>
      <c r="J117" s="165"/>
      <c r="K117" s="165"/>
      <c r="L117" s="84"/>
      <c r="M117" s="84"/>
      <c r="N117" s="84"/>
      <c r="O117" s="84"/>
      <c r="P117" s="84"/>
      <c r="Q117" s="84"/>
      <c r="S117" s="308"/>
      <c r="T117" s="308"/>
      <c r="U117" s="308"/>
      <c r="V117" s="308"/>
      <c r="W117" s="308"/>
    </row>
    <row r="118" spans="1:23" s="53" customFormat="1" ht="17.399999999999999">
      <c r="A118"/>
      <c r="C118" s="512" t="s">
        <v>66</v>
      </c>
      <c r="D118" s="512"/>
      <c r="E118" s="512"/>
      <c r="F118" s="512"/>
      <c r="G118" s="512"/>
      <c r="H118" s="512"/>
      <c r="I118" s="512"/>
      <c r="J118" s="512"/>
      <c r="K118" s="512"/>
      <c r="L118" s="512"/>
      <c r="M118" s="512"/>
      <c r="N118" s="512"/>
      <c r="O118" s="512"/>
      <c r="P118" s="512"/>
      <c r="Q118" s="512"/>
      <c r="R118" s="136"/>
      <c r="S118" s="318"/>
      <c r="T118" s="318"/>
      <c r="U118" s="318"/>
      <c r="V118" s="318"/>
      <c r="W118" s="318"/>
    </row>
    <row r="119" spans="1:23">
      <c r="C119" s="635" t="s">
        <v>176</v>
      </c>
      <c r="D119" s="635"/>
      <c r="E119" s="635"/>
      <c r="F119" s="635"/>
      <c r="G119" s="635"/>
      <c r="H119" s="635"/>
      <c r="I119" s="635"/>
      <c r="J119" s="635"/>
      <c r="K119" s="635"/>
      <c r="L119" s="635"/>
      <c r="M119" s="635"/>
      <c r="N119" s="635"/>
      <c r="O119" s="635"/>
      <c r="P119" s="635"/>
      <c r="Q119" s="635"/>
      <c r="R119" s="266"/>
    </row>
    <row r="120" spans="1:23">
      <c r="B120" s="628"/>
      <c r="C120" s="628"/>
      <c r="D120" s="628"/>
      <c r="E120" s="628"/>
      <c r="F120" s="628"/>
      <c r="G120" s="628"/>
      <c r="H120" s="628"/>
      <c r="I120" s="628"/>
      <c r="J120" s="628"/>
      <c r="K120" s="628"/>
      <c r="L120" s="628"/>
      <c r="M120" s="628"/>
      <c r="N120" s="628"/>
      <c r="O120" s="628"/>
      <c r="P120" s="628"/>
      <c r="Q120" s="628"/>
      <c r="R120" s="273"/>
    </row>
    <row r="121" spans="1:23" ht="26.1" customHeight="1">
      <c r="C121" s="505" t="s">
        <v>68</v>
      </c>
      <c r="D121" s="505"/>
      <c r="E121" s="505"/>
      <c r="F121" s="505"/>
      <c r="G121" s="505"/>
      <c r="H121" s="505"/>
      <c r="I121" s="505"/>
      <c r="J121" s="505"/>
      <c r="K121" s="505"/>
      <c r="L121" s="505"/>
      <c r="M121" s="505"/>
      <c r="N121" s="505"/>
      <c r="O121" s="505"/>
      <c r="P121" s="505"/>
      <c r="Q121" s="505"/>
      <c r="R121" s="135"/>
    </row>
  </sheetData>
  <sheetProtection algorithmName="SHA-512" hashValue="n1b6XgsK3/KfCaODyJ15q9Ya896d3IzjlkPUsOdqjdxrFOrRToBIXNYFBZH3g1m1L1XOcqoDgmGNz8AlAAnPTA==" saltValue="RlZltuGlkC5bTBcwc1hoow==" spinCount="100000" sheet="1" selectLockedCells="1"/>
  <mergeCells count="100">
    <mergeCell ref="C16:O16"/>
    <mergeCell ref="C18:D18"/>
    <mergeCell ref="F18:H18"/>
    <mergeCell ref="I18:K18"/>
    <mergeCell ref="L18:N18"/>
    <mergeCell ref="B5:R5"/>
    <mergeCell ref="J11:K11"/>
    <mergeCell ref="M11:N11"/>
    <mergeCell ref="J12:K12"/>
    <mergeCell ref="M12:N12"/>
    <mergeCell ref="D7:J7"/>
    <mergeCell ref="D6:J6"/>
    <mergeCell ref="L19:N19"/>
    <mergeCell ref="L20:N20"/>
    <mergeCell ref="F33:I33"/>
    <mergeCell ref="O18:Q18"/>
    <mergeCell ref="O19:Q19"/>
    <mergeCell ref="O20:Q20"/>
    <mergeCell ref="C28:Q28"/>
    <mergeCell ref="C22:Q22"/>
    <mergeCell ref="C19:E19"/>
    <mergeCell ref="C20:E20"/>
    <mergeCell ref="F19:H19"/>
    <mergeCell ref="F20:H20"/>
    <mergeCell ref="I19:K19"/>
    <mergeCell ref="I20:K20"/>
    <mergeCell ref="C121:Q121"/>
    <mergeCell ref="C26:Q26"/>
    <mergeCell ref="C118:Q118"/>
    <mergeCell ref="C119:Q119"/>
    <mergeCell ref="C107:I107"/>
    <mergeCell ref="L111:M111"/>
    <mergeCell ref="C111:I111"/>
    <mergeCell ref="L112:M112"/>
    <mergeCell ref="P107:Q107"/>
    <mergeCell ref="C99:I99"/>
    <mergeCell ref="C103:D103"/>
    <mergeCell ref="G103:I103"/>
    <mergeCell ref="G104:I105"/>
    <mergeCell ref="O33:P33"/>
    <mergeCell ref="O34:P34"/>
    <mergeCell ref="O35:P35"/>
    <mergeCell ref="B120:Q120"/>
    <mergeCell ref="O41:P41"/>
    <mergeCell ref="O42:P42"/>
    <mergeCell ref="O40:P40"/>
    <mergeCell ref="C53:Q53"/>
    <mergeCell ref="C58:Q58"/>
    <mergeCell ref="C63:Q63"/>
    <mergeCell ref="C72:E72"/>
    <mergeCell ref="C73:E73"/>
    <mergeCell ref="C74:E74"/>
    <mergeCell ref="C75:E75"/>
    <mergeCell ref="F70:H70"/>
    <mergeCell ref="F71:H71"/>
    <mergeCell ref="F72:H72"/>
    <mergeCell ref="F73:H73"/>
    <mergeCell ref="F74:H74"/>
    <mergeCell ref="L107:M107"/>
    <mergeCell ref="L99:Q99"/>
    <mergeCell ref="L103:Q103"/>
    <mergeCell ref="Q33:Q34"/>
    <mergeCell ref="F75:H75"/>
    <mergeCell ref="O36:P36"/>
    <mergeCell ref="O37:P37"/>
    <mergeCell ref="O38:P38"/>
    <mergeCell ref="O39:P39"/>
    <mergeCell ref="C48:Q48"/>
    <mergeCell ref="C33:E33"/>
    <mergeCell ref="J39:N39"/>
    <mergeCell ref="J40:N40"/>
    <mergeCell ref="J33:N33"/>
    <mergeCell ref="C80:Q80"/>
    <mergeCell ref="F42:I42"/>
    <mergeCell ref="J42:N42"/>
    <mergeCell ref="J41:N41"/>
    <mergeCell ref="F38:I38"/>
    <mergeCell ref="F39:I39"/>
    <mergeCell ref="F40:I40"/>
    <mergeCell ref="F41:I41"/>
    <mergeCell ref="J38:N38"/>
    <mergeCell ref="C70:E70"/>
    <mergeCell ref="C71:E71"/>
    <mergeCell ref="C38:E38"/>
    <mergeCell ref="C39:E39"/>
    <mergeCell ref="C40:E40"/>
    <mergeCell ref="C41:E41"/>
    <mergeCell ref="C42:E42"/>
    <mergeCell ref="C35:E35"/>
    <mergeCell ref="C36:E36"/>
    <mergeCell ref="C37:E37"/>
    <mergeCell ref="J34:N34"/>
    <mergeCell ref="J35:N35"/>
    <mergeCell ref="J36:N36"/>
    <mergeCell ref="J37:N37"/>
    <mergeCell ref="F34:I34"/>
    <mergeCell ref="F35:I35"/>
    <mergeCell ref="F36:I36"/>
    <mergeCell ref="F37:I37"/>
    <mergeCell ref="C34:E34"/>
  </mergeCells>
  <conditionalFormatting sqref="G116">
    <cfRule type="cellIs" dxfId="2" priority="1" operator="greaterThan">
      <formula>0</formula>
    </cfRule>
    <cfRule type="cellIs" dxfId="1" priority="2" operator="equal">
      <formula>0</formula>
    </cfRule>
  </conditionalFormatting>
  <pageMargins left="0.7" right="0.7" top="0.75" bottom="0.75" header="0.3" footer="0.3"/>
  <pageSetup orientation="portrait" horizontalDpi="4294967293" verticalDpi="0" r:id="rId1"/>
  <drawing r:id="rId2"/>
  <legacyDrawing r:id="rId3"/>
  <mc:AlternateContent xmlns:mc="http://schemas.openxmlformats.org/markup-compatibility/2006">
    <mc:Choice Requires="x14">
      <controls>
        <mc:AlternateContent xmlns:mc="http://schemas.openxmlformats.org/markup-compatibility/2006">
          <mc:Choice Requires="x14">
            <control shapeId="202787" r:id="rId4" name="Check Box 35">
              <controlPr defaultSize="0" autoFill="0" autoLine="0" autoPict="0">
                <anchor moveWithCells="1">
                  <from>
                    <xdr:col>2</xdr:col>
                    <xdr:colOff>15240</xdr:colOff>
                    <xdr:row>86</xdr:row>
                    <xdr:rowOff>76200</xdr:rowOff>
                  </from>
                  <to>
                    <xdr:col>3</xdr:col>
                    <xdr:colOff>510540</xdr:colOff>
                    <xdr:row>88</xdr:row>
                    <xdr:rowOff>30480</xdr:rowOff>
                  </to>
                </anchor>
              </controlPr>
            </control>
          </mc:Choice>
        </mc:AlternateContent>
        <mc:AlternateContent xmlns:mc="http://schemas.openxmlformats.org/markup-compatibility/2006">
          <mc:Choice Requires="x14">
            <control shapeId="202790" r:id="rId5" name="Check Box 38">
              <controlPr defaultSize="0" autoFill="0" autoLine="0" autoPict="0">
                <anchor moveWithCells="1">
                  <from>
                    <xdr:col>2</xdr:col>
                    <xdr:colOff>15240</xdr:colOff>
                    <xdr:row>89</xdr:row>
                    <xdr:rowOff>0</xdr:rowOff>
                  </from>
                  <to>
                    <xdr:col>3</xdr:col>
                    <xdr:colOff>510540</xdr:colOff>
                    <xdr:row>90</xdr:row>
                    <xdr:rowOff>38100</xdr:rowOff>
                  </to>
                </anchor>
              </controlPr>
            </control>
          </mc:Choice>
        </mc:AlternateContent>
        <mc:AlternateContent xmlns:mc="http://schemas.openxmlformats.org/markup-compatibility/2006">
          <mc:Choice Requires="x14">
            <control shapeId="202791" r:id="rId6" name="Check Box 39">
              <controlPr defaultSize="0" autoFill="0" autoLine="0" autoPict="0">
                <anchor moveWithCells="1">
                  <from>
                    <xdr:col>2</xdr:col>
                    <xdr:colOff>243840</xdr:colOff>
                    <xdr:row>5</xdr:row>
                    <xdr:rowOff>0</xdr:rowOff>
                  </from>
                  <to>
                    <xdr:col>3</xdr:col>
                    <xdr:colOff>716280</xdr:colOff>
                    <xdr:row>5</xdr:row>
                    <xdr:rowOff>205740</xdr:rowOff>
                  </to>
                </anchor>
              </controlPr>
            </control>
          </mc:Choice>
        </mc:AlternateContent>
        <mc:AlternateContent xmlns:mc="http://schemas.openxmlformats.org/markup-compatibility/2006">
          <mc:Choice Requires="x14">
            <control shapeId="202792" r:id="rId7" name="Check Box 40">
              <controlPr defaultSize="0" autoFill="0" autoLine="0" autoPict="0">
                <anchor moveWithCells="1">
                  <from>
                    <xdr:col>2</xdr:col>
                    <xdr:colOff>243840</xdr:colOff>
                    <xdr:row>6</xdr:row>
                    <xdr:rowOff>15240</xdr:rowOff>
                  </from>
                  <to>
                    <xdr:col>3</xdr:col>
                    <xdr:colOff>716280</xdr:colOff>
                    <xdr:row>6</xdr:row>
                    <xdr:rowOff>220980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3" operator="containsText" id="{C40921D4-378F-4E9B-B208-CC2F4008096C}">
            <xm:f>NOT(ISERROR(SEARCH($J$11="",G116)))</xm:f>
            <xm:f>$J$11=""</xm:f>
            <x14:dxf>
              <font>
                <color rgb="FF9C0006"/>
              </font>
              <fill>
                <patternFill>
                  <bgColor rgb="FFFFC7CE"/>
                </patternFill>
              </fill>
            </x14:dxf>
          </x14:cfRule>
          <xm:sqref>G116</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BE106-32AA-457E-81B9-427C5F115238}">
  <sheetPr codeName="Feuil8"/>
  <dimension ref="A1:G54"/>
  <sheetViews>
    <sheetView topLeftCell="A28" workbookViewId="0">
      <selection activeCell="E37" sqref="E37"/>
    </sheetView>
  </sheetViews>
  <sheetFormatPr baseColWidth="10" defaultColWidth="11" defaultRowHeight="13.8"/>
  <cols>
    <col min="1" max="1" width="17.59765625" bestFit="1" customWidth="1"/>
    <col min="2" max="2" width="30.09765625" customWidth="1"/>
    <col min="3" max="3" width="13.59765625" customWidth="1"/>
    <col min="5" max="5" width="13.59765625" customWidth="1"/>
    <col min="7" max="7" width="29.09765625" bestFit="1" customWidth="1"/>
    <col min="9" max="9" width="15.5" bestFit="1" customWidth="1"/>
    <col min="14" max="14" width="16.5" bestFit="1" customWidth="1"/>
  </cols>
  <sheetData>
    <row r="1" spans="1:7">
      <c r="A1" s="93"/>
      <c r="E1" s="93"/>
      <c r="G1" s="93"/>
    </row>
    <row r="2" spans="1:7">
      <c r="A2" s="111" t="s">
        <v>279</v>
      </c>
      <c r="E2" s="93"/>
      <c r="G2" s="93"/>
    </row>
    <row r="3" spans="1:7">
      <c r="A3" s="111"/>
      <c r="B3" t="s">
        <v>280</v>
      </c>
      <c r="E3" s="93"/>
      <c r="G3" s="93"/>
    </row>
    <row r="4" spans="1:7">
      <c r="A4" s="111"/>
      <c r="B4" s="127" t="s">
        <v>21</v>
      </c>
      <c r="E4" s="93"/>
      <c r="G4" s="93"/>
    </row>
    <row r="5" spans="1:7" ht="41.4">
      <c r="A5" s="111"/>
      <c r="B5" s="128" t="s">
        <v>281</v>
      </c>
      <c r="E5" s="93"/>
      <c r="G5" s="93"/>
    </row>
    <row r="6" spans="1:7" ht="41.4">
      <c r="A6" s="111"/>
      <c r="B6" s="129" t="s">
        <v>282</v>
      </c>
      <c r="E6" s="93"/>
      <c r="G6" s="93"/>
    </row>
    <row r="7" spans="1:7">
      <c r="A7" s="111"/>
      <c r="E7" s="93"/>
      <c r="G7" s="93"/>
    </row>
    <row r="8" spans="1:7">
      <c r="B8" s="112" t="s">
        <v>283</v>
      </c>
      <c r="C8" s="45"/>
    </row>
    <row r="9" spans="1:7">
      <c r="B9" s="113" t="s">
        <v>21</v>
      </c>
      <c r="C9" s="45"/>
    </row>
    <row r="10" spans="1:7">
      <c r="B10" s="116" t="s">
        <v>284</v>
      </c>
      <c r="C10" s="45"/>
    </row>
    <row r="11" spans="1:7">
      <c r="B11" s="117" t="s">
        <v>285</v>
      </c>
      <c r="C11" s="45"/>
    </row>
    <row r="12" spans="1:7">
      <c r="B12" s="45"/>
      <c r="C12" s="45"/>
    </row>
    <row r="13" spans="1:7">
      <c r="B13" s="112" t="s">
        <v>286</v>
      </c>
      <c r="C13" s="45"/>
    </row>
    <row r="14" spans="1:7">
      <c r="B14" s="113" t="s">
        <v>21</v>
      </c>
      <c r="C14" s="45"/>
    </row>
    <row r="15" spans="1:7">
      <c r="B15" s="114" t="s">
        <v>287</v>
      </c>
      <c r="C15" s="45"/>
    </row>
    <row r="16" spans="1:7">
      <c r="B16" s="115" t="s">
        <v>288</v>
      </c>
      <c r="C16" s="45"/>
    </row>
    <row r="17" spans="1:3">
      <c r="B17" s="45"/>
      <c r="C17" s="45"/>
    </row>
    <row r="18" spans="1:3">
      <c r="B18" t="s">
        <v>289</v>
      </c>
      <c r="C18" s="45"/>
    </row>
    <row r="19" spans="1:3">
      <c r="B19" s="113" t="s">
        <v>21</v>
      </c>
      <c r="C19" s="45"/>
    </row>
    <row r="20" spans="1:3">
      <c r="B20" s="114" t="s">
        <v>290</v>
      </c>
      <c r="C20" s="45"/>
    </row>
    <row r="21" spans="1:3">
      <c r="B21" s="115" t="s">
        <v>291</v>
      </c>
      <c r="C21" s="45"/>
    </row>
    <row r="22" spans="1:3">
      <c r="B22" s="45"/>
      <c r="C22" s="45"/>
    </row>
    <row r="23" spans="1:3">
      <c r="A23" s="111" t="s">
        <v>292</v>
      </c>
      <c r="C23" s="45"/>
    </row>
    <row r="24" spans="1:3">
      <c r="B24" s="112" t="s">
        <v>293</v>
      </c>
      <c r="C24" s="45"/>
    </row>
    <row r="25" spans="1:3">
      <c r="B25" s="114" t="s">
        <v>114</v>
      </c>
      <c r="C25" s="45"/>
    </row>
    <row r="26" spans="1:3">
      <c r="B26" s="115" t="s">
        <v>294</v>
      </c>
      <c r="C26" s="45"/>
    </row>
    <row r="27" spans="1:3">
      <c r="C27" s="45"/>
    </row>
    <row r="28" spans="1:3">
      <c r="A28" t="s">
        <v>292</v>
      </c>
      <c r="B28" s="45"/>
      <c r="C28" s="45"/>
    </row>
    <row r="29" spans="1:3">
      <c r="B29" s="112" t="s">
        <v>295</v>
      </c>
      <c r="C29" s="45"/>
    </row>
    <row r="30" spans="1:3">
      <c r="B30" s="114" t="s">
        <v>112</v>
      </c>
      <c r="C30" s="45"/>
    </row>
    <row r="31" spans="1:3">
      <c r="B31" s="115" t="s">
        <v>296</v>
      </c>
      <c r="C31" s="45"/>
    </row>
    <row r="32" spans="1:3">
      <c r="C32" s="45"/>
    </row>
    <row r="33" spans="1:3">
      <c r="A33" s="111" t="s">
        <v>292</v>
      </c>
      <c r="C33" s="45"/>
    </row>
    <row r="34" spans="1:3">
      <c r="B34" t="s">
        <v>297</v>
      </c>
      <c r="C34" s="45"/>
    </row>
    <row r="35" spans="1:3">
      <c r="B35" s="113" t="s">
        <v>21</v>
      </c>
      <c r="C35" s="45"/>
    </row>
    <row r="36" spans="1:3">
      <c r="B36" s="114" t="s">
        <v>298</v>
      </c>
      <c r="C36" s="45"/>
    </row>
    <row r="37" spans="1:3">
      <c r="B37" s="114" t="s">
        <v>299</v>
      </c>
      <c r="C37" s="45"/>
    </row>
    <row r="38" spans="1:3">
      <c r="B38" s="114" t="s">
        <v>300</v>
      </c>
      <c r="C38" s="45"/>
    </row>
    <row r="39" spans="1:3">
      <c r="B39" s="114" t="s">
        <v>301</v>
      </c>
      <c r="C39" s="45"/>
    </row>
    <row r="40" spans="1:3">
      <c r="B40" s="115" t="s">
        <v>302</v>
      </c>
      <c r="C40" s="45"/>
    </row>
    <row r="41" spans="1:3">
      <c r="C41" s="45"/>
    </row>
    <row r="42" spans="1:3">
      <c r="B42" t="s">
        <v>107</v>
      </c>
      <c r="C42" s="45"/>
    </row>
    <row r="43" spans="1:3">
      <c r="B43" s="113" t="s">
        <v>21</v>
      </c>
      <c r="C43" s="45"/>
    </row>
    <row r="44" spans="1:3">
      <c r="B44" s="114" t="s">
        <v>303</v>
      </c>
      <c r="C44" s="45"/>
    </row>
    <row r="45" spans="1:3" ht="16.2">
      <c r="B45" s="114" t="s">
        <v>304</v>
      </c>
      <c r="C45" s="45"/>
    </row>
    <row r="46" spans="1:3">
      <c r="B46" s="114" t="s">
        <v>305</v>
      </c>
      <c r="C46" s="45"/>
    </row>
    <row r="47" spans="1:3">
      <c r="B47" s="115" t="s">
        <v>306</v>
      </c>
      <c r="C47" s="45"/>
    </row>
    <row r="48" spans="1:3">
      <c r="C48" s="45"/>
    </row>
    <row r="49" spans="1:2">
      <c r="A49" s="111" t="s">
        <v>307</v>
      </c>
    </row>
    <row r="50" spans="1:2">
      <c r="B50" s="112" t="s">
        <v>308</v>
      </c>
    </row>
    <row r="51" spans="1:2">
      <c r="B51" s="122" t="s">
        <v>21</v>
      </c>
    </row>
    <row r="52" spans="1:2">
      <c r="B52" s="114" t="s">
        <v>309</v>
      </c>
    </row>
    <row r="53" spans="1:2">
      <c r="B53" s="115" t="s">
        <v>310</v>
      </c>
    </row>
    <row r="54" spans="1:2">
      <c r="B54" s="45"/>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_rels/item5.xml.rels><?xml version="1.0" encoding="UTF-8" standalone="yes"?>
<Relationships xmlns="http://schemas.openxmlformats.org/package/2006/relationships"><Relationship Id="rId1" Type="http://schemas.openxmlformats.org/officeDocument/2006/relationships/customXmlProps" Target="itemProps5.xml"/></Relationships>
</file>

<file path=customXml/_rels/item6.xml.rels><?xml version="1.0" encoding="UTF-8" standalone="yes"?>
<Relationships xmlns="http://schemas.openxmlformats.org/package/2006/relationships"><Relationship Id="rId1" Type="http://schemas.openxmlformats.org/officeDocument/2006/relationships/customXmlProps" Target="itemProps6.xml"/></Relationships>
</file>

<file path=customXml/_rels/item7.xml.rels><?xml version="1.0" encoding="UTF-8" standalone="yes"?>
<Relationships xmlns="http://schemas.openxmlformats.org/package/2006/relationships"><Relationship Id="rId1" Type="http://schemas.openxmlformats.org/officeDocument/2006/relationships/customXmlProps" Target="itemProps7.xml"/></Relationships>
</file>

<file path=customXml/_rels/item8.xml.rels><?xml version="1.0" encoding="UTF-8" standalone="yes"?>
<Relationships xmlns="http://schemas.openxmlformats.org/package/2006/relationships"><Relationship Id="rId1" Type="http://schemas.openxmlformats.org/officeDocument/2006/relationships/customXmlProps" Target="itemProps8.xml"/></Relationships>
</file>

<file path=customXml/_rels/item9.xml.rels><?xml version="1.0" encoding="UTF-8" standalone="yes"?>
<Relationships xmlns="http://schemas.openxmlformats.org/package/2006/relationships"><Relationship Id="rId1" Type="http://schemas.openxmlformats.org/officeDocument/2006/relationships/customXmlProps" Target="itemProps9.xml"/></Relationships>
</file>

<file path=customXml/_rels/item10.xml.rels><?xml version="1.0" encoding="UTF-8" standalone="yes"?>
<Relationships xmlns="http://schemas.openxmlformats.org/package/2006/relationships"><Relationship Id="rId1" Type="http://schemas.openxmlformats.org/officeDocument/2006/relationships/customXmlProps" Target="itemProps10.xml"/></Relationships>
</file>

<file path=customXml/_rels/item11.xml.rels><?xml version="1.0" encoding="UTF-8" standalone="yes"?>
<Relationships xmlns="http://schemas.openxmlformats.org/package/2006/relationships"><Relationship Id="rId1" Type="http://schemas.openxmlformats.org/officeDocument/2006/relationships/customXmlProps" Target="itemProps11.xml"/></Relationships>
</file>

<file path=customXml/_rels/item12.xml.rels><?xml version="1.0" encoding="UTF-8" standalone="yes"?>
<Relationships xmlns="http://schemas.openxmlformats.org/package/2006/relationships"><Relationship Id="rId1" Type="http://schemas.openxmlformats.org/officeDocument/2006/relationships/customXmlProps" Target="itemProps12.xml"/></Relationships>
</file>

<file path=customXml/_rels/item13.xml.rels><?xml version="1.0" encoding="UTF-8" standalone="yes"?>
<Relationships xmlns="http://schemas.openxmlformats.org/package/2006/relationships"><Relationship Id="rId1" Type="http://schemas.openxmlformats.org/officeDocument/2006/relationships/customXmlProps" Target="itemProps13.xml"/></Relationships>
</file>

<file path=customXml/_rels/item14.xml.rels><?xml version="1.0" encoding="UTF-8" standalone="yes"?>
<Relationships xmlns="http://schemas.openxmlformats.org/package/2006/relationships"><Relationship Id="rId1" Type="http://schemas.openxmlformats.org/officeDocument/2006/relationships/customXmlProps" Target="itemProps14.xml"/></Relationships>
</file>

<file path=customXml/_rels/item15.xml.rels><?xml version="1.0" encoding="UTF-8" standalone="yes"?>
<Relationships xmlns="http://schemas.openxmlformats.org/package/2006/relationships"><Relationship Id="rId1" Type="http://schemas.openxmlformats.org/officeDocument/2006/relationships/customXmlProps" Target="itemProps15.xml"/></Relationships>
</file>

<file path=customXml/_rels/item16.xml.rels><?xml version="1.0" encoding="UTF-8" standalone="yes"?>
<Relationships xmlns="http://schemas.openxmlformats.org/package/2006/relationships"><Relationship Id="rId1" Type="http://schemas.openxmlformats.org/officeDocument/2006/relationships/customXmlProps" Target="itemProps16.xml"/></Relationships>
</file>

<file path=customXml/_rels/item17.xml.rels><?xml version="1.0" encoding="UTF-8" standalone="yes"?>
<Relationships xmlns="http://schemas.openxmlformats.org/package/2006/relationships"><Relationship Id="rId1" Type="http://schemas.openxmlformats.org/officeDocument/2006/relationships/customXmlProps" Target="itemProps17.xml"/></Relationships>
</file>

<file path=customXml/_rels/item18.xml.rels><?xml version="1.0" encoding="UTF-8" standalone="yes"?>
<Relationships xmlns="http://schemas.openxmlformats.org/package/2006/relationships"><Relationship Id="rId1" Type="http://schemas.openxmlformats.org/officeDocument/2006/relationships/customXmlProps" Target="itemProps18.xml"/></Relationships>
</file>

<file path=customXml/_rels/item19.xml.rels><?xml version="1.0" encoding="UTF-8" standalone="yes"?>
<Relationships xmlns="http://schemas.openxmlformats.org/package/2006/relationships"><Relationship Id="rId1" Type="http://schemas.openxmlformats.org/officeDocument/2006/relationships/customXmlProps" Target="itemProps19.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 
</file>

<file path=customXml/item3.xml>�� 
</file>

<file path=customXml/item4.xml>�� 
</file>

<file path=customXml/item5.xml>�� 
</file>

<file path=customXml/item6.xml>�� 
</file>

<file path=customXml/item7.xml>�� 
</file>

<file path=customXml/item8.xml><?xml version="1.0" encoding="utf-8"?>
<ct:contentTypeSchema xmlns:ct="http://schemas.microsoft.com/office/2006/metadata/contentType" xmlns:ma="http://schemas.microsoft.com/office/2006/metadata/properties/metaAttributes" ct:_="" ma:_="" ma:contentTypeName="Document" ma:contentTypeID="0x010100C7C95F529B0A8544A37317541C709005" ma:contentTypeVersion="9" ma:contentTypeDescription="Crée un document." ma:contentTypeScope="" ma:versionID="7990dbf8ae55ff2821dbffa215f10c49">
  <xsd:schema xmlns:xsd="http://www.w3.org/2001/XMLSchema" xmlns:xs="http://www.w3.org/2001/XMLSchema" xmlns:p="http://schemas.microsoft.com/office/2006/metadata/properties" xmlns:ns2="b671e4ae-b606-4664-94ca-33f4e1ee5c43" targetNamespace="http://schemas.microsoft.com/office/2006/metadata/properties" ma:root="true" ma:fieldsID="a0afffa652ebf6771b39854363d7ef1b" ns2:_="">
    <xsd:import namespace="b671e4ae-b606-4664-94ca-33f4e1ee5c43"/>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lcf76f155ced4ddcb4097134ff3c332f"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671e4ae-b606-4664-94ca-33f4e1ee5c4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lcf76f155ced4ddcb4097134ff3c332f" ma:index="12" nillable="true" ma:taxonomy="true" ma:internalName="lcf76f155ced4ddcb4097134ff3c332f" ma:taxonomyFieldName="MediaServiceImageTags" ma:displayName="Balises d’images" ma:readOnly="false" ma:fieldId="{5cf76f15-5ced-4ddc-b409-7134ff3c332f}" ma:taxonomyMulti="true" ma:sspId="060fd4b1-590a-4863-a642-a3a7f8f6c155"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9.xml>�� 
</file>

<file path=customXml/item10.xml>�� 
</file>

<file path=customXml/item11.xml>�� 
</file>

<file path=customXml/item12.xml>�� 
</file>

<file path=customXml/item13.xml>�� 
</file>

<file path=customXml/item14.xml>�� 
</file>

<file path=customXml/item15.xml>�� 
</file>

<file path=customXml/item16.xml>�� 
</file>

<file path=customXml/item17.xml>�� 
</file>

<file path=customXml/item18.xml><?xml version="1.0" encoding="utf-8"?>
<p:properties xmlns:p="http://schemas.microsoft.com/office/2006/metadata/properties" xmlns:xsi="http://www.w3.org/2001/XMLSchema-instance" xmlns:pc="http://schemas.microsoft.com/office/infopath/2007/PartnerControls">
  <documentManagement>
    <lcf76f155ced4ddcb4097134ff3c332f xmlns="b671e4ae-b606-4664-94ca-33f4e1ee5c43">
      <Terms xmlns="http://schemas.microsoft.com/office/infopath/2007/PartnerControls"/>
    </lcf76f155ced4ddcb4097134ff3c332f>
  </documentManagement>
</p:properties>
</file>

<file path=customXml/item19.xml>�� 
</file>

<file path=customXml/itemProps1.xml><?xml version="1.0" encoding="utf-8"?>
<ds:datastoreItem xmlns:ds="http://schemas.openxmlformats.org/officeDocument/2006/customXml" ds:itemID="{C7447367-9766-44AD-B9C4-45FA462631DE}">
  <ds:schemaRefs>
    <ds:schemaRef ds:uri="http://schemas.microsoft.com/sharepoint/v3/contenttype/forms"/>
  </ds:schemaRefs>
</ds:datastoreItem>
</file>

<file path=customXml/itemProps2.xml><?xml version="1.0" encoding="utf-8"?>
<ds:datastoreItem xmlns:ds="http://schemas.openxmlformats.org/officeDocument/2006/customXml" ds:itemID="{E36C7AE0-9A1D-4CD8-9BFF-1273500A9EE0}">
  <ds:schemaRefs>
    <ds:schemaRef ds:uri="http://gemini/pivotcustomization/ClientWindowXML"/>
  </ds:schemaRefs>
</ds:datastoreItem>
</file>

<file path=customXml/itemProps3.xml><?xml version="1.0" encoding="utf-8"?>
<ds:datastoreItem xmlns:ds="http://schemas.openxmlformats.org/officeDocument/2006/customXml" ds:itemID="{0630C1B8-0138-4AD8-8244-C7786ABE2D68}">
  <ds:schemaRefs>
    <ds:schemaRef ds:uri="http://gemini/pivotcustomization/TableXML_Tableau1"/>
  </ds:schemaRefs>
</ds:datastoreItem>
</file>

<file path=customXml/itemProps4.xml><?xml version="1.0" encoding="utf-8"?>
<ds:datastoreItem xmlns:ds="http://schemas.openxmlformats.org/officeDocument/2006/customXml" ds:itemID="{EB7FD6E0-287D-4557-B28B-61D22ADD1E2C}">
  <ds:schemaRefs>
    <ds:schemaRef ds:uri="http://gemini/pivotcustomization/SandboxNonEmpty"/>
  </ds:schemaRefs>
</ds:datastoreItem>
</file>

<file path=customXml/itemProps5.xml><?xml version="1.0" encoding="utf-8"?>
<ds:datastoreItem xmlns:ds="http://schemas.openxmlformats.org/officeDocument/2006/customXml" ds:itemID="{D66C4AC0-FF7F-4B19-8845-59C531E330F3}">
  <ds:schemaRefs>
    <ds:schemaRef ds:uri="http://gemini/pivotcustomization/PowerPivotVersion"/>
  </ds:schemaRefs>
</ds:datastoreItem>
</file>

<file path=customXml/itemProps6.xml><?xml version="1.0" encoding="utf-8"?>
<ds:datastoreItem xmlns:ds="http://schemas.openxmlformats.org/officeDocument/2006/customXml" ds:itemID="{B96E7D00-AC3C-4E1C-B279-36EC48CA6D48}">
  <ds:schemaRefs>
    <ds:schemaRef ds:uri="http://gemini/pivotcustomization/RelationshipAutoDetectionEnabled"/>
  </ds:schemaRefs>
</ds:datastoreItem>
</file>

<file path=customXml/itemProps7.xml><?xml version="1.0" encoding="utf-8"?>
<ds:datastoreItem xmlns:ds="http://schemas.openxmlformats.org/officeDocument/2006/customXml" ds:itemID="{17F8BFF3-1289-4775-9C40-9F9F2FBE3294}">
  <ds:schemaRefs>
    <ds:schemaRef ds:uri="http://gemini/pivotcustomization/LinkedTableUpdateMode"/>
  </ds:schemaRefs>
</ds:datastoreItem>
</file>

<file path=customXml/itemProps8.xml><?xml version="1.0" encoding="utf-8"?>
<ds:datastoreItem xmlns:ds="http://schemas.openxmlformats.org/officeDocument/2006/customXml" ds:itemID="{B159273B-CAE9-44F3-ADAE-E79A23803B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671e4ae-b606-4664-94ca-33f4e1ee5c4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9.xml><?xml version="1.0" encoding="utf-8"?>
<ds:datastoreItem xmlns:ds="http://schemas.openxmlformats.org/officeDocument/2006/customXml" ds:itemID="{12438383-2012-418A-9DBB-D16A18271B52}">
  <ds:schemaRefs>
    <ds:schemaRef ds:uri="http://gemini/pivotcustomization/ShowHidden"/>
  </ds:schemaRefs>
</ds:datastoreItem>
</file>

<file path=customXml/itemProps10.xml><?xml version="1.0" encoding="utf-8"?>
<ds:datastoreItem xmlns:ds="http://schemas.openxmlformats.org/officeDocument/2006/customXml" ds:itemID="{8CE303CF-1891-4482-9975-423EE3C6B799}">
  <ds:schemaRefs>
    <ds:schemaRef ds:uri="http://gemini/pivotcustomization/TableWidget"/>
  </ds:schemaRefs>
</ds:datastoreItem>
</file>

<file path=customXml/itemProps11.xml><?xml version="1.0" encoding="utf-8"?>
<ds:datastoreItem xmlns:ds="http://schemas.openxmlformats.org/officeDocument/2006/customXml" ds:itemID="{DE1D6703-5C92-420E-AFBA-276598688F81}">
  <ds:schemaRefs>
    <ds:schemaRef ds:uri="http://gemini/pivotcustomization/ManualCalcMode"/>
  </ds:schemaRefs>
</ds:datastoreItem>
</file>

<file path=customXml/itemProps12.xml><?xml version="1.0" encoding="utf-8"?>
<ds:datastoreItem xmlns:ds="http://schemas.openxmlformats.org/officeDocument/2006/customXml" ds:itemID="{9658EC3C-A247-4ECB-9D30-C89ED6EC1821}">
  <ds:schemaRefs>
    <ds:schemaRef ds:uri="http://gemini/pivotcustomization/Diagrams"/>
  </ds:schemaRefs>
</ds:datastoreItem>
</file>

<file path=customXml/itemProps13.xml><?xml version="1.0" encoding="utf-8"?>
<ds:datastoreItem xmlns:ds="http://schemas.openxmlformats.org/officeDocument/2006/customXml" ds:itemID="{D9519BEB-5BBA-46CF-BDB3-4F9E4DEFABD5}">
  <ds:schemaRefs>
    <ds:schemaRef ds:uri="http://gemini/pivotcustomization/MeasureGridState"/>
  </ds:schemaRefs>
</ds:datastoreItem>
</file>

<file path=customXml/itemProps14.xml><?xml version="1.0" encoding="utf-8"?>
<ds:datastoreItem xmlns:ds="http://schemas.openxmlformats.org/officeDocument/2006/customXml" ds:itemID="{2CF98C36-3EAB-4F15-88EF-D907DB109810}">
  <ds:schemaRefs>
    <ds:schemaRef ds:uri="http://gemini/pivotcustomization/IsSandboxEmbedded"/>
  </ds:schemaRefs>
</ds:datastoreItem>
</file>

<file path=customXml/itemProps15.xml><?xml version="1.0" encoding="utf-8"?>
<ds:datastoreItem xmlns:ds="http://schemas.openxmlformats.org/officeDocument/2006/customXml" ds:itemID="{99531DD6-35EC-4DE4-81C5-8A63122BE14E}">
  <ds:schemaRefs>
    <ds:schemaRef ds:uri="http://gemini/pivotcustomization/ErrorCache"/>
  </ds:schemaRefs>
</ds:datastoreItem>
</file>

<file path=customXml/itemProps16.xml><?xml version="1.0" encoding="utf-8"?>
<ds:datastoreItem xmlns:ds="http://schemas.openxmlformats.org/officeDocument/2006/customXml" ds:itemID="{EF9EEF87-39A5-4248-9112-36D4C2670B03}">
  <ds:schemaRefs>
    <ds:schemaRef ds:uri="http://gemini/pivotcustomization/FormulaBarState"/>
  </ds:schemaRefs>
</ds:datastoreItem>
</file>

<file path=customXml/itemProps17.xml><?xml version="1.0" encoding="utf-8"?>
<ds:datastoreItem xmlns:ds="http://schemas.openxmlformats.org/officeDocument/2006/customXml" ds:itemID="{9E75C8B7-BC06-4080-913C-A1D672038C51}">
  <ds:schemaRefs>
    <ds:schemaRef ds:uri="http://gemini/pivotcustomization/ShowImplicitMeasures"/>
  </ds:schemaRefs>
</ds:datastoreItem>
</file>

<file path=customXml/itemProps18.xml><?xml version="1.0" encoding="utf-8"?>
<ds:datastoreItem xmlns:ds="http://schemas.openxmlformats.org/officeDocument/2006/customXml" ds:itemID="{4AF30555-CB65-4FAC-AA68-3B3CEBA1EA9F}">
  <ds:schemaRefs>
    <ds:schemaRef ds:uri="b671e4ae-b606-4664-94ca-33f4e1ee5c43"/>
    <ds:schemaRef ds:uri="http://schemas.microsoft.com/office/2006/metadata/properties"/>
    <ds:schemaRef ds:uri="http://purl.org/dc/terms/"/>
    <ds:schemaRef ds:uri="http://purl.org/dc/elements/1.1/"/>
    <ds:schemaRef ds:uri="http://schemas.microsoft.com/office/infopath/2007/PartnerControls"/>
    <ds:schemaRef ds:uri="http://schemas.microsoft.com/office/2006/documentManagement/types"/>
    <ds:schemaRef ds:uri="http://schemas.openxmlformats.org/package/2006/metadata/core-properties"/>
    <ds:schemaRef ds:uri="http://purl.org/dc/dcmitype/"/>
    <ds:schemaRef ds:uri="http://www.w3.org/XML/1998/namespace"/>
  </ds:schemaRefs>
</ds:datastoreItem>
</file>

<file path=customXml/itemProps19.xml><?xml version="1.0" encoding="utf-8"?>
<ds:datastoreItem xmlns:ds="http://schemas.openxmlformats.org/officeDocument/2006/customXml" ds:itemID="{82D0FEBA-060E-48D0-AED0-F0977F625B1C}">
  <ds:schemaRefs>
    <ds:schemaRef ds:uri="http://gemini/pivotcustomization/TableOrder"/>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7</vt:i4>
      </vt:variant>
    </vt:vector>
  </HeadingPairs>
  <TitlesOfParts>
    <vt:vector size="16" baseType="lpstr">
      <vt:lpstr>0.Étapes</vt:lpstr>
      <vt:lpstr>1.Demande d'admissibilité</vt:lpstr>
      <vt:lpstr>2.Rapport détaillé des coûts</vt:lpstr>
      <vt:lpstr>3.Sommaire des mesures</vt:lpstr>
      <vt:lpstr>4.Demande versement</vt:lpstr>
      <vt:lpstr>Annexe 1 - Gabarit de facture</vt:lpstr>
      <vt:lpstr>Annexe 2 - Plan de suivi</vt:lpstr>
      <vt:lpstr>Annexe 3 - Rapport de suivi</vt:lpstr>
      <vt:lpstr>Y.Menus déroulants</vt:lpstr>
      <vt:lpstr>'1.Demande d''admissibilité'!Impression_des_titres</vt:lpstr>
      <vt:lpstr>'Annexe 1 - Gabarit de facture'!Imputation</vt:lpstr>
      <vt:lpstr>'Annexe 1 - Gabarit de facture'!TPS</vt:lpstr>
      <vt:lpstr>'Annexe 1 - Gabarit de facture'!TVQ</vt:lpstr>
      <vt:lpstr>'1.Demande d''admissibilité'!Zone_d_impression</vt:lpstr>
      <vt:lpstr>'4.Demande versement'!Zone_d_impression</vt:lpstr>
      <vt:lpstr>'Annexe 1 - Gabarit de facture'!Zone_d_impression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Théorêt Mélissa</dc:creator>
  <cp:keywords>9020</cp:keywords>
  <dc:description/>
  <cp:lastModifiedBy>Prévot Blanche</cp:lastModifiedBy>
  <cp:revision/>
  <dcterms:created xsi:type="dcterms:W3CDTF">2019-12-16T14:30:23Z</dcterms:created>
  <dcterms:modified xsi:type="dcterms:W3CDTF">2025-04-29T18:27:59Z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0x010100C7C95F529B0A8544A37317541C709005</vt:lpwstr>
  </property>
  <property fmtid="{D5CDD505-2E9C-101B-9397-08002B2CF9AE}" pid="3" name="MediaServiceImageTags">
    <vt:lpwstr/>
  </property>
</Properties>
</file>