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https://energir-my.sharepoint.com/personal/elisabel_leblond_energir_com/Documents/Bureau/"/>
    </mc:Choice>
  </mc:AlternateContent>
  <xr:revisionPtr revIDLastSave="0" documentId="8_{B1500E66-8471-4C5F-A1A1-3753DA87ABFE}" xr6:coauthVersionLast="47" xr6:coauthVersionMax="47" xr10:uidLastSave="{00000000-0000-0000-0000-000000000000}"/>
  <workbookProtection workbookAlgorithmName="SHA-512" workbookHashValue="Pk8Lbop37DZmG1rlPOIW36kQ9Ae+pZ6TJdexPLLxm7PKHL1gfoS0yScjSbbqzIWFpjbs9DB9bqAwkEU4wllirg==" workbookSaltValue="mYwDCaXj5xlDnCN1f5yMWg==" workbookSpinCount="100000" lockStructure="1"/>
  <bookViews>
    <workbookView xWindow="30" yWindow="1110" windowWidth="28770" windowHeight="15090" xr2:uid="{20D1F91F-3573-4D51-9242-AC7726936AA6}"/>
  </bookViews>
  <sheets>
    <sheet name="0.Étapes" sheetId="50" r:id="rId1"/>
    <sheet name="1.Application for admissibility" sheetId="51" r:id="rId2"/>
    <sheet name="2. Detailed report of costs" sheetId="52" r:id="rId3"/>
    <sheet name="3. Summary of measures covered " sheetId="53" r:id="rId4"/>
    <sheet name="4. Request for payment of finan" sheetId="22" r:id="rId5"/>
    <sheet name="Appendix 1 - Bill template" sheetId="56" r:id="rId6"/>
    <sheet name="Appendix 2 - Monitoring plan" sheetId="63" r:id="rId7"/>
    <sheet name="Appendix 3 - Report on Savings " sheetId="60" r:id="rId8"/>
    <sheet name="Y.Menus déroulants" sheetId="20" state="hidden" r:id="rId9"/>
  </sheets>
  <definedNames>
    <definedName name="_xlnm._FilterDatabase" localSheetId="3" hidden="1">'3. Summary of measures covered '!#REF!</definedName>
    <definedName name="_xlnm._FilterDatabase" localSheetId="6" hidden="1">'Appendix 2 - Monitoring plan'!#REF!</definedName>
    <definedName name="_xlnm._FilterDatabase" localSheetId="7" hidden="1">'Appendix 3 - Report on Savings '!#REF!</definedName>
    <definedName name="_xlcn.WorksheetConnection_PE207PE208_Formulaire_Etude_Implantation_FR_20211115_macro_v2.xlsmTableau1" hidden="1">Tableau1</definedName>
    <definedName name="_xlnm.Criteria" localSheetId="3">'3. Summary of measures covered '!#REF!</definedName>
    <definedName name="_xlnm.Criteria" localSheetId="6">'Appendix 2 - Monitoring plan'!#REF!</definedName>
    <definedName name="_xlnm.Criteria" localSheetId="7">'Appendix 3 - Report on Savings '!#REF!</definedName>
    <definedName name="DATES">#REF!</definedName>
    <definedName name="Devise_Ang">#REF!</definedName>
    <definedName name="Devise_Fr">#REF!</definedName>
    <definedName name="Implantation">#REF!</definedName>
    <definedName name="_xlnm.Print_Titles" localSheetId="1">'1.Application for admissibility'!$1:$6</definedName>
    <definedName name="Imputation" localSheetId="5">'Appendix 1 - Bill template'!$B$75:$N$76</definedName>
    <definedName name="Imputation">#REF!</definedName>
    <definedName name="Nature_comptable">#REF!</definedName>
    <definedName name="TAXES">#REF!</definedName>
    <definedName name="TAXES_Anglais">#REF!</definedName>
    <definedName name="TAXES_FR">#REF!</definedName>
    <definedName name="TPS" localSheetId="5">'Appendix 1 - Bill template'!$M$48</definedName>
    <definedName name="TPS">#REF!</definedName>
    <definedName name="TVQ" localSheetId="5">'Appendix 1 - Bill template'!$M$49</definedName>
    <definedName name="TVQ">#REF!</definedName>
    <definedName name="TYPE">#REF!</definedName>
    <definedName name="Usage">#REF!</definedName>
    <definedName name="_xlnm.Print_Area" localSheetId="1">'1.Application for admissibility'!$A$1:$S$142</definedName>
    <definedName name="_xlnm.Print_Area" localSheetId="4">'4. Request for payment of finan'!$A$1:$N$77</definedName>
    <definedName name="_xlnm.Print_Area" localSheetId="5">'Appendix 1 - Bill template'!$A$2:$O$53</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au1" name="Tableau1" connection="WorksheetConnection_PE207-PE208_Formulaire_Etude_Implantation_FR_2021-11-15_macro_v2.xlsm!Tableau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6" i="53" l="1"/>
  <c r="G126" i="53"/>
  <c r="H126" i="53"/>
  <c r="I126" i="53"/>
  <c r="J126" i="53"/>
  <c r="K126" i="53"/>
  <c r="F136" i="51"/>
  <c r="H71" i="22"/>
  <c r="H116" i="60"/>
  <c r="F75" i="60"/>
  <c r="C31" i="53" l="1"/>
  <c r="D112" i="53" l="1"/>
  <c r="X131" i="53"/>
  <c r="W131" i="53"/>
  <c r="V131" i="53"/>
  <c r="U131" i="53"/>
  <c r="T131" i="53"/>
  <c r="S131" i="53"/>
  <c r="R131" i="53"/>
  <c r="Q131" i="53"/>
  <c r="P131" i="53"/>
  <c r="O131" i="53"/>
  <c r="X130" i="53"/>
  <c r="W130" i="53"/>
  <c r="V130" i="53"/>
  <c r="U130" i="53"/>
  <c r="T130" i="53"/>
  <c r="S130" i="53"/>
  <c r="R130" i="53"/>
  <c r="Q130" i="53"/>
  <c r="P130" i="53"/>
  <c r="O130" i="53"/>
  <c r="M130" i="53"/>
  <c r="L130" i="53"/>
  <c r="M131" i="53"/>
  <c r="D130" i="53"/>
  <c r="L131" i="53"/>
  <c r="J15" i="52"/>
  <c r="I74" i="53"/>
  <c r="E74" i="53"/>
  <c r="C73" i="53"/>
  <c r="C72" i="53"/>
  <c r="C71" i="53"/>
  <c r="C70" i="53"/>
  <c r="C69" i="53"/>
  <c r="C68" i="53"/>
  <c r="C67" i="53"/>
  <c r="C66" i="53"/>
  <c r="C65" i="53"/>
  <c r="C64" i="53"/>
  <c r="C63" i="53"/>
  <c r="C62" i="53"/>
  <c r="C61" i="53"/>
  <c r="C60" i="53"/>
  <c r="C59" i="53"/>
  <c r="C58" i="53"/>
  <c r="C57" i="53"/>
  <c r="C56" i="53"/>
  <c r="C55" i="53"/>
  <c r="C54" i="53"/>
  <c r="I50" i="53"/>
  <c r="E50" i="53"/>
  <c r="C40" i="53"/>
  <c r="C39" i="53"/>
  <c r="C38" i="53"/>
  <c r="C37" i="53"/>
  <c r="C36" i="53"/>
  <c r="C35" i="53"/>
  <c r="C34" i="53"/>
  <c r="C33" i="53"/>
  <c r="C32" i="53"/>
  <c r="C30" i="53"/>
  <c r="C49" i="53"/>
  <c r="C48" i="53"/>
  <c r="C47" i="53"/>
  <c r="C46" i="53"/>
  <c r="C45" i="53"/>
  <c r="C44" i="53"/>
  <c r="C43" i="53"/>
  <c r="C42" i="53"/>
  <c r="C41" i="53"/>
  <c r="C11" i="52" l="1"/>
  <c r="I174" i="52" l="1"/>
  <c r="I22" i="52"/>
  <c r="J173" i="52"/>
  <c r="J172" i="52"/>
  <c r="J171" i="52"/>
  <c r="J170" i="52"/>
  <c r="J169" i="52"/>
  <c r="J168" i="52"/>
  <c r="J167" i="52"/>
  <c r="I166" i="52"/>
  <c r="J165" i="52"/>
  <c r="J164" i="52"/>
  <c r="J163" i="52"/>
  <c r="J162" i="52"/>
  <c r="J161" i="52"/>
  <c r="J160" i="52"/>
  <c r="J159" i="52"/>
  <c r="I158" i="52"/>
  <c r="J157" i="52"/>
  <c r="J156" i="52"/>
  <c r="J155" i="52"/>
  <c r="J154" i="52"/>
  <c r="J153" i="52"/>
  <c r="J152" i="52"/>
  <c r="J151" i="52"/>
  <c r="I150" i="52"/>
  <c r="J149" i="52"/>
  <c r="J148" i="52"/>
  <c r="J147" i="52"/>
  <c r="J146" i="52"/>
  <c r="J145" i="52"/>
  <c r="J144" i="52"/>
  <c r="J143" i="52"/>
  <c r="I142" i="52"/>
  <c r="J141" i="52"/>
  <c r="J140" i="52"/>
  <c r="J139" i="52"/>
  <c r="J138" i="52"/>
  <c r="J137" i="52"/>
  <c r="J136" i="52"/>
  <c r="J135" i="52"/>
  <c r="I134" i="52"/>
  <c r="J133" i="52"/>
  <c r="J132" i="52"/>
  <c r="J131" i="52"/>
  <c r="J130" i="52"/>
  <c r="J129" i="52"/>
  <c r="J128" i="52"/>
  <c r="J127" i="52"/>
  <c r="I126" i="52"/>
  <c r="J125" i="52"/>
  <c r="J124" i="52"/>
  <c r="J123" i="52"/>
  <c r="J122" i="52"/>
  <c r="J121" i="52"/>
  <c r="J120" i="52"/>
  <c r="J119" i="52"/>
  <c r="I118" i="52"/>
  <c r="J117" i="52"/>
  <c r="J116" i="52"/>
  <c r="J115" i="52"/>
  <c r="J114" i="52"/>
  <c r="J113" i="52"/>
  <c r="J112" i="52"/>
  <c r="J111" i="52"/>
  <c r="I110" i="52"/>
  <c r="J109" i="52"/>
  <c r="J108" i="52"/>
  <c r="J107" i="52"/>
  <c r="J106" i="52"/>
  <c r="J105" i="52"/>
  <c r="J104" i="52"/>
  <c r="J103" i="52"/>
  <c r="I102" i="52"/>
  <c r="J101" i="52"/>
  <c r="J100" i="52"/>
  <c r="J99" i="52"/>
  <c r="J98" i="52"/>
  <c r="J97" i="52"/>
  <c r="J96" i="52"/>
  <c r="J95" i="52"/>
  <c r="I94" i="52"/>
  <c r="J93" i="52"/>
  <c r="J92" i="52"/>
  <c r="J91" i="52"/>
  <c r="J90" i="52"/>
  <c r="J89" i="52"/>
  <c r="J88" i="52"/>
  <c r="J87" i="52"/>
  <c r="I86" i="52"/>
  <c r="J85" i="52"/>
  <c r="J84" i="52"/>
  <c r="J83" i="52"/>
  <c r="J82" i="52"/>
  <c r="J81" i="52"/>
  <c r="J80" i="52"/>
  <c r="J79" i="52"/>
  <c r="J16" i="52" l="1"/>
  <c r="J17" i="52"/>
  <c r="J18" i="52"/>
  <c r="J19" i="52"/>
  <c r="J20" i="52"/>
  <c r="J21" i="52"/>
  <c r="J23" i="52"/>
  <c r="J24" i="52"/>
  <c r="J25" i="52"/>
  <c r="J26" i="52"/>
  <c r="J27" i="52"/>
  <c r="J28" i="52"/>
  <c r="J29" i="52"/>
  <c r="J31" i="52"/>
  <c r="J32" i="52"/>
  <c r="J33" i="52"/>
  <c r="J34" i="52"/>
  <c r="J35" i="52"/>
  <c r="J36" i="52"/>
  <c r="J37" i="52"/>
  <c r="J39" i="52"/>
  <c r="J40" i="52"/>
  <c r="J41" i="52"/>
  <c r="J42" i="52"/>
  <c r="J43" i="52"/>
  <c r="J44" i="52"/>
  <c r="J45" i="52"/>
  <c r="J47" i="52"/>
  <c r="J48" i="52"/>
  <c r="J49" i="52"/>
  <c r="J50" i="52"/>
  <c r="J51" i="52"/>
  <c r="J52" i="52"/>
  <c r="J53" i="52"/>
  <c r="J55" i="52"/>
  <c r="J56" i="52"/>
  <c r="J57" i="52"/>
  <c r="J58" i="52"/>
  <c r="J59" i="52"/>
  <c r="J60" i="52"/>
  <c r="J61" i="52"/>
  <c r="J63" i="52"/>
  <c r="J64" i="52"/>
  <c r="J65" i="52"/>
  <c r="J66" i="52"/>
  <c r="J67" i="52"/>
  <c r="J68" i="52"/>
  <c r="J69" i="52"/>
  <c r="J71" i="52"/>
  <c r="J72" i="52"/>
  <c r="J73" i="52"/>
  <c r="J74" i="52"/>
  <c r="J75" i="52"/>
  <c r="J76" i="52"/>
  <c r="J77" i="52"/>
  <c r="I78" i="52"/>
  <c r="I70" i="52"/>
  <c r="I62" i="52"/>
  <c r="I54" i="52"/>
  <c r="I46" i="52"/>
  <c r="I38" i="52"/>
  <c r="I30" i="52"/>
  <c r="E174" i="52"/>
  <c r="D174" i="52"/>
  <c r="J174" i="52" s="1"/>
  <c r="G73" i="53" s="1"/>
  <c r="F173" i="52"/>
  <c r="F172" i="52"/>
  <c r="F171" i="52"/>
  <c r="F170" i="52"/>
  <c r="F169" i="52"/>
  <c r="F168" i="52"/>
  <c r="F167" i="52"/>
  <c r="E166" i="52"/>
  <c r="D166" i="52"/>
  <c r="J166" i="52" s="1"/>
  <c r="G72" i="53" s="1"/>
  <c r="F165" i="52"/>
  <c r="F164" i="52"/>
  <c r="F163" i="52"/>
  <c r="F162" i="52"/>
  <c r="F161" i="52"/>
  <c r="F160" i="52"/>
  <c r="F159" i="52"/>
  <c r="E158" i="52"/>
  <c r="D158" i="52"/>
  <c r="J158" i="52" s="1"/>
  <c r="G71" i="53" s="1"/>
  <c r="F157" i="52"/>
  <c r="F156" i="52"/>
  <c r="F155" i="52"/>
  <c r="F154" i="52"/>
  <c r="F153" i="52"/>
  <c r="F152" i="52"/>
  <c r="F151" i="52"/>
  <c r="E150" i="52"/>
  <c r="D150" i="52"/>
  <c r="J150" i="52" s="1"/>
  <c r="G70" i="53" s="1"/>
  <c r="F149" i="52"/>
  <c r="F148" i="52"/>
  <c r="F147" i="52"/>
  <c r="F146" i="52"/>
  <c r="F145" i="52"/>
  <c r="F144" i="52"/>
  <c r="F143" i="52"/>
  <c r="E142" i="52"/>
  <c r="D142" i="52"/>
  <c r="J142" i="52" s="1"/>
  <c r="G69" i="53" s="1"/>
  <c r="F141" i="52"/>
  <c r="F140" i="52"/>
  <c r="F139" i="52"/>
  <c r="F138" i="52"/>
  <c r="F137" i="52"/>
  <c r="F136" i="52"/>
  <c r="F135" i="52"/>
  <c r="E134" i="52"/>
  <c r="D134" i="52"/>
  <c r="J134" i="52" s="1"/>
  <c r="G68" i="53" s="1"/>
  <c r="F133" i="52"/>
  <c r="F132" i="52"/>
  <c r="F131" i="52"/>
  <c r="F130" i="52"/>
  <c r="F129" i="52"/>
  <c r="F128" i="52"/>
  <c r="F127" i="52"/>
  <c r="E126" i="52"/>
  <c r="D126" i="52"/>
  <c r="J126" i="52" s="1"/>
  <c r="G67" i="53" s="1"/>
  <c r="F125" i="52"/>
  <c r="F124" i="52"/>
  <c r="F123" i="52"/>
  <c r="F122" i="52"/>
  <c r="F121" i="52"/>
  <c r="F120" i="52"/>
  <c r="F119" i="52"/>
  <c r="E118" i="52"/>
  <c r="D118" i="52"/>
  <c r="J118" i="52" s="1"/>
  <c r="G66" i="53" s="1"/>
  <c r="F117" i="52"/>
  <c r="F116" i="52"/>
  <c r="F115" i="52"/>
  <c r="F114" i="52"/>
  <c r="F113" i="52"/>
  <c r="F112" i="52"/>
  <c r="F111" i="52"/>
  <c r="E110" i="52"/>
  <c r="D110" i="52"/>
  <c r="J110" i="52" s="1"/>
  <c r="G65" i="53" s="1"/>
  <c r="F109" i="52"/>
  <c r="F108" i="52"/>
  <c r="F107" i="52"/>
  <c r="F106" i="52"/>
  <c r="F105" i="52"/>
  <c r="F104" i="52"/>
  <c r="F103" i="52"/>
  <c r="E102" i="52"/>
  <c r="D102" i="52"/>
  <c r="J102" i="52" s="1"/>
  <c r="G64" i="53" s="1"/>
  <c r="F101" i="52"/>
  <c r="F100" i="52"/>
  <c r="F99" i="52"/>
  <c r="F98" i="52"/>
  <c r="F97" i="52"/>
  <c r="F96" i="52"/>
  <c r="F95" i="52"/>
  <c r="E94" i="52"/>
  <c r="D94" i="52"/>
  <c r="J94" i="52" s="1"/>
  <c r="G63" i="53" s="1"/>
  <c r="F93" i="52"/>
  <c r="F92" i="52"/>
  <c r="F91" i="52"/>
  <c r="F90" i="52"/>
  <c r="F89" i="52"/>
  <c r="F88" i="52"/>
  <c r="F87" i="52"/>
  <c r="E86" i="52"/>
  <c r="D86" i="52"/>
  <c r="J86" i="52" s="1"/>
  <c r="G62" i="53" s="1"/>
  <c r="F85" i="52"/>
  <c r="F84" i="52"/>
  <c r="F83" i="52"/>
  <c r="F82" i="52"/>
  <c r="F81" i="52"/>
  <c r="F80" i="52"/>
  <c r="F79" i="52"/>
  <c r="E78" i="52"/>
  <c r="D78" i="52"/>
  <c r="F77" i="52"/>
  <c r="F76" i="52"/>
  <c r="F75" i="52"/>
  <c r="F74" i="52"/>
  <c r="F73" i="52"/>
  <c r="F72" i="52"/>
  <c r="F71" i="52"/>
  <c r="E70" i="52"/>
  <c r="D70" i="52"/>
  <c r="F69" i="52"/>
  <c r="F68" i="52"/>
  <c r="F67" i="52"/>
  <c r="F66" i="52"/>
  <c r="F65" i="52"/>
  <c r="F64" i="52"/>
  <c r="F63" i="52"/>
  <c r="E62" i="52"/>
  <c r="D62" i="52"/>
  <c r="F61" i="52"/>
  <c r="F60" i="52"/>
  <c r="F59" i="52"/>
  <c r="F58" i="52"/>
  <c r="F57" i="52"/>
  <c r="F56" i="52"/>
  <c r="F55" i="52"/>
  <c r="E54" i="52"/>
  <c r="D54" i="52"/>
  <c r="F53" i="52"/>
  <c r="F52" i="52"/>
  <c r="F51" i="52"/>
  <c r="F50" i="52"/>
  <c r="F49" i="52"/>
  <c r="F48" i="52"/>
  <c r="F47" i="52"/>
  <c r="E46" i="52"/>
  <c r="D46" i="52"/>
  <c r="F45" i="52"/>
  <c r="F44" i="52"/>
  <c r="F43" i="52"/>
  <c r="F42" i="52"/>
  <c r="F41" i="52"/>
  <c r="F40" i="52"/>
  <c r="F39" i="52"/>
  <c r="E38" i="52"/>
  <c r="D38" i="52"/>
  <c r="F37" i="52"/>
  <c r="F36" i="52"/>
  <c r="F35" i="52"/>
  <c r="F34" i="52"/>
  <c r="F33" i="52"/>
  <c r="F32" i="52"/>
  <c r="F31" i="52"/>
  <c r="E30" i="52"/>
  <c r="D30" i="52"/>
  <c r="F29" i="52"/>
  <c r="F28" i="52"/>
  <c r="F27" i="52"/>
  <c r="F26" i="52"/>
  <c r="F25" i="52"/>
  <c r="F24" i="52"/>
  <c r="F23" i="52"/>
  <c r="E22" i="52"/>
  <c r="D22" i="52"/>
  <c r="J22" i="52" s="1"/>
  <c r="G54" i="53" s="1"/>
  <c r="F21" i="52"/>
  <c r="F20" i="52"/>
  <c r="F19" i="52"/>
  <c r="F18" i="52"/>
  <c r="F17" i="52"/>
  <c r="F16" i="52"/>
  <c r="H63" i="53" l="1"/>
  <c r="H62" i="53"/>
  <c r="H64" i="53"/>
  <c r="H69" i="53"/>
  <c r="H66" i="53"/>
  <c r="H65" i="53"/>
  <c r="H67" i="53"/>
  <c r="H70" i="53"/>
  <c r="H71" i="53"/>
  <c r="H73" i="53"/>
  <c r="H68" i="53"/>
  <c r="H72" i="53"/>
  <c r="J70" i="52"/>
  <c r="G60" i="53" s="1"/>
  <c r="H60" i="53" s="1"/>
  <c r="J78" i="52"/>
  <c r="G61" i="53" s="1"/>
  <c r="H61" i="53" s="1"/>
  <c r="J30" i="52"/>
  <c r="G55" i="53" s="1"/>
  <c r="H55" i="53" s="1"/>
  <c r="I175" i="52"/>
  <c r="J38" i="52"/>
  <c r="G56" i="53" s="1"/>
  <c r="H56" i="53" s="1"/>
  <c r="J46" i="52"/>
  <c r="G57" i="53" s="1"/>
  <c r="H57" i="53" s="1"/>
  <c r="J54" i="52"/>
  <c r="G58" i="53" s="1"/>
  <c r="H58" i="53" s="1"/>
  <c r="H124" i="53" s="1"/>
  <c r="J62" i="52"/>
  <c r="G59" i="53" s="1"/>
  <c r="H59" i="53" s="1"/>
  <c r="D175" i="52"/>
  <c r="F54" i="52"/>
  <c r="G34" i="53" s="1"/>
  <c r="H34" i="53" s="1"/>
  <c r="F118" i="52"/>
  <c r="F30" i="52"/>
  <c r="G31" i="53" s="1"/>
  <c r="H31" i="53" s="1"/>
  <c r="F46" i="52"/>
  <c r="G33" i="53" s="1"/>
  <c r="H33" i="53" s="1"/>
  <c r="F110" i="52"/>
  <c r="F174" i="52"/>
  <c r="F62" i="52"/>
  <c r="G35" i="53" s="1"/>
  <c r="H35" i="53" s="1"/>
  <c r="F70" i="52"/>
  <c r="G36" i="53" s="1"/>
  <c r="H36" i="53" s="1"/>
  <c r="F126" i="52"/>
  <c r="F134" i="52"/>
  <c r="E175" i="52"/>
  <c r="F78" i="52"/>
  <c r="G37" i="53" s="1"/>
  <c r="H37" i="53" s="1"/>
  <c r="F142" i="52"/>
  <c r="F22" i="52"/>
  <c r="G30" i="53" s="1"/>
  <c r="H30" i="53" s="1"/>
  <c r="F86" i="52"/>
  <c r="G38" i="53" s="1"/>
  <c r="H38" i="53" s="1"/>
  <c r="F150" i="52"/>
  <c r="F38" i="52"/>
  <c r="G32" i="53" s="1"/>
  <c r="H32" i="53" s="1"/>
  <c r="F94" i="52"/>
  <c r="G39" i="53" s="1"/>
  <c r="H39" i="53" s="1"/>
  <c r="F102" i="52"/>
  <c r="G40" i="53" s="1"/>
  <c r="H40" i="53" s="1"/>
  <c r="F158" i="52"/>
  <c r="F166" i="52"/>
  <c r="M132" i="53" l="1"/>
  <c r="O132" i="53"/>
  <c r="O124" i="53"/>
  <c r="O126" i="53" s="1"/>
  <c r="L132" i="53"/>
  <c r="L124" i="53"/>
  <c r="L126" i="53" s="1"/>
  <c r="M124" i="53"/>
  <c r="M126" i="53" s="1"/>
  <c r="K124" i="53"/>
  <c r="K125" i="53" s="1"/>
  <c r="H54" i="53"/>
  <c r="D124" i="53" s="1"/>
  <c r="D126" i="53" s="1"/>
  <c r="G74" i="53"/>
  <c r="G49" i="53"/>
  <c r="G48" i="53"/>
  <c r="G47" i="53"/>
  <c r="G46" i="53"/>
  <c r="G45" i="53"/>
  <c r="G44" i="53"/>
  <c r="G43" i="53"/>
  <c r="G42" i="53"/>
  <c r="G41" i="53"/>
  <c r="J175" i="52"/>
  <c r="F175" i="52"/>
  <c r="L125" i="53" l="1"/>
  <c r="L91" i="53" s="1"/>
  <c r="L92" i="53" s="1"/>
  <c r="L93" i="53" s="1"/>
  <c r="L133" i="53" s="1"/>
  <c r="L134" i="53" s="1"/>
  <c r="L94" i="53" s="1"/>
  <c r="L135" i="53" s="1"/>
  <c r="H46" i="53"/>
  <c r="U124" i="53" s="1"/>
  <c r="U126" i="53" s="1"/>
  <c r="U132" i="53"/>
  <c r="H44" i="53"/>
  <c r="S124" i="53" s="1"/>
  <c r="S126" i="53" s="1"/>
  <c r="S132" i="53"/>
  <c r="H45" i="53"/>
  <c r="T124" i="53" s="1"/>
  <c r="T126" i="53" s="1"/>
  <c r="T132" i="53"/>
  <c r="H47" i="53"/>
  <c r="V124" i="53" s="1"/>
  <c r="V126" i="53" s="1"/>
  <c r="V132" i="53"/>
  <c r="H49" i="53"/>
  <c r="X124" i="53" s="1"/>
  <c r="X126" i="53" s="1"/>
  <c r="X132" i="53"/>
  <c r="H43" i="53"/>
  <c r="R124" i="53" s="1"/>
  <c r="R126" i="53" s="1"/>
  <c r="R132" i="53"/>
  <c r="H48" i="53"/>
  <c r="W124" i="53" s="1"/>
  <c r="W126" i="53" s="1"/>
  <c r="W132" i="53"/>
  <c r="O125" i="53"/>
  <c r="D100" i="53" s="1"/>
  <c r="O127" i="53" s="1"/>
  <c r="H41" i="53"/>
  <c r="P124" i="53" s="1"/>
  <c r="P126" i="53" s="1"/>
  <c r="P132" i="53"/>
  <c r="H42" i="53"/>
  <c r="Q124" i="53" s="1"/>
  <c r="Q126" i="53" s="1"/>
  <c r="Q132" i="53"/>
  <c r="M125" i="53"/>
  <c r="M91" i="53" s="1"/>
  <c r="M92" i="53" s="1"/>
  <c r="M93" i="53" s="1"/>
  <c r="M133" i="53" s="1"/>
  <c r="M134" i="53" s="1"/>
  <c r="M94" i="53" s="1"/>
  <c r="M135" i="53" s="1"/>
  <c r="D125" i="53"/>
  <c r="G50" i="53"/>
  <c r="K132" i="53"/>
  <c r="J132" i="53"/>
  <c r="I132" i="53"/>
  <c r="H132" i="53"/>
  <c r="G132" i="53"/>
  <c r="F132" i="53"/>
  <c r="E132" i="53"/>
  <c r="D132" i="53"/>
  <c r="K131" i="53"/>
  <c r="J131" i="53"/>
  <c r="I131" i="53"/>
  <c r="H131" i="53"/>
  <c r="G131" i="53"/>
  <c r="F131" i="53"/>
  <c r="E131" i="53"/>
  <c r="D131" i="53"/>
  <c r="K130" i="53"/>
  <c r="J130" i="53"/>
  <c r="I130" i="53"/>
  <c r="H130" i="53"/>
  <c r="G130" i="53"/>
  <c r="F130" i="53"/>
  <c r="E130" i="53"/>
  <c r="L127" i="53" l="1"/>
  <c r="L128" i="53"/>
  <c r="L129" i="53" s="1"/>
  <c r="L95" i="53"/>
  <c r="M128" i="53"/>
  <c r="M129" i="53" s="1"/>
  <c r="M127" i="53"/>
  <c r="M95" i="53"/>
  <c r="V125" i="53"/>
  <c r="T125" i="53"/>
  <c r="P125" i="53"/>
  <c r="W125" i="53"/>
  <c r="L100" i="53" s="1"/>
  <c r="O128" i="53"/>
  <c r="O129" i="53" s="1"/>
  <c r="D101" i="53"/>
  <c r="D102" i="53" s="1"/>
  <c r="O133" i="53" s="1"/>
  <c r="O134" i="53" s="1"/>
  <c r="D103" i="53" s="1"/>
  <c r="O135" i="53" s="1"/>
  <c r="R125" i="53"/>
  <c r="S125" i="53"/>
  <c r="D104" i="53"/>
  <c r="Q125" i="53"/>
  <c r="X125" i="53"/>
  <c r="U125" i="53"/>
  <c r="Y131" i="53"/>
  <c r="Y132" i="53"/>
  <c r="J124" i="53"/>
  <c r="I124" i="53"/>
  <c r="G124" i="53"/>
  <c r="F124" i="53"/>
  <c r="E124" i="53"/>
  <c r="E126" i="53" s="1"/>
  <c r="G116" i="60"/>
  <c r="M100" i="53" l="1"/>
  <c r="M104" i="53" s="1"/>
  <c r="F100" i="53"/>
  <c r="F101" i="53" s="1"/>
  <c r="F102" i="53" s="1"/>
  <c r="Q133" i="53" s="1"/>
  <c r="Q134" i="53" s="1"/>
  <c r="F103" i="53" s="1"/>
  <c r="Q135" i="53" s="1"/>
  <c r="J100" i="53"/>
  <c r="J104" i="53" s="1"/>
  <c r="G100" i="53"/>
  <c r="R128" i="53" s="1"/>
  <c r="K100" i="53"/>
  <c r="K104" i="53" s="1"/>
  <c r="I100" i="53"/>
  <c r="I104" i="53" s="1"/>
  <c r="H100" i="53"/>
  <c r="H104" i="53" s="1"/>
  <c r="E100" i="53"/>
  <c r="P127" i="53" s="1"/>
  <c r="W128" i="53"/>
  <c r="L104" i="53"/>
  <c r="W127" i="53"/>
  <c r="L101" i="53"/>
  <c r="L102" i="53" s="1"/>
  <c r="W133" i="53" s="1"/>
  <c r="W134" i="53" s="1"/>
  <c r="L103" i="53" s="1"/>
  <c r="W135" i="53" s="1"/>
  <c r="J125" i="53"/>
  <c r="E136" i="51"/>
  <c r="G104" i="53" l="1"/>
  <c r="G101" i="53"/>
  <c r="G102" i="53" s="1"/>
  <c r="R133" i="53" s="1"/>
  <c r="R134" i="53" s="1"/>
  <c r="G103" i="53" s="1"/>
  <c r="R135" i="53" s="1"/>
  <c r="J101" i="53"/>
  <c r="J102" i="53" s="1"/>
  <c r="U133" i="53" s="1"/>
  <c r="U134" i="53" s="1"/>
  <c r="J103" i="53" s="1"/>
  <c r="U135" i="53" s="1"/>
  <c r="U127" i="53"/>
  <c r="X127" i="53"/>
  <c r="M101" i="53"/>
  <c r="M102" i="53" s="1"/>
  <c r="X133" i="53" s="1"/>
  <c r="X134" i="53" s="1"/>
  <c r="M103" i="53" s="1"/>
  <c r="X135" i="53" s="1"/>
  <c r="X128" i="53"/>
  <c r="X129" i="53" s="1"/>
  <c r="R127" i="53"/>
  <c r="Q128" i="53"/>
  <c r="Q129" i="53" s="1"/>
  <c r="F104" i="53"/>
  <c r="U128" i="53"/>
  <c r="U129" i="53" s="1"/>
  <c r="Q127" i="53"/>
  <c r="E104" i="53"/>
  <c r="K101" i="53"/>
  <c r="K102" i="53" s="1"/>
  <c r="V133" i="53" s="1"/>
  <c r="V134" i="53" s="1"/>
  <c r="K103" i="53" s="1"/>
  <c r="V135" i="53" s="1"/>
  <c r="P128" i="53"/>
  <c r="P129" i="53" s="1"/>
  <c r="E101" i="53"/>
  <c r="E102" i="53" s="1"/>
  <c r="P133" i="53" s="1"/>
  <c r="P134" i="53" s="1"/>
  <c r="E103" i="53" s="1"/>
  <c r="P135" i="53" s="1"/>
  <c r="S127" i="53"/>
  <c r="H101" i="53"/>
  <c r="H102" i="53" s="1"/>
  <c r="S133" i="53" s="1"/>
  <c r="S134" i="53" s="1"/>
  <c r="H103" i="53" s="1"/>
  <c r="S135" i="53" s="1"/>
  <c r="S128" i="53"/>
  <c r="S129" i="53" s="1"/>
  <c r="T127" i="53"/>
  <c r="V127" i="53"/>
  <c r="V128" i="53"/>
  <c r="V129" i="53" s="1"/>
  <c r="T128" i="53"/>
  <c r="T129" i="53" s="1"/>
  <c r="I101" i="53"/>
  <c r="I102" i="53" s="1"/>
  <c r="T133" i="53" s="1"/>
  <c r="T134" i="53" s="1"/>
  <c r="I103" i="53" s="1"/>
  <c r="T135" i="53" s="1"/>
  <c r="W129" i="53"/>
  <c r="R129" i="53"/>
  <c r="F37" i="60"/>
  <c r="F38" i="60"/>
  <c r="F39" i="60"/>
  <c r="F40" i="60"/>
  <c r="F41" i="60"/>
  <c r="F42" i="60"/>
  <c r="F36" i="60"/>
  <c r="F35" i="60"/>
  <c r="G71" i="22" l="1"/>
  <c r="D8" i="53" l="1"/>
  <c r="D91" i="53" l="1"/>
  <c r="C36" i="60"/>
  <c r="C37" i="60"/>
  <c r="C38" i="60"/>
  <c r="C39" i="60"/>
  <c r="C40" i="60"/>
  <c r="C41" i="60"/>
  <c r="C42" i="60"/>
  <c r="J23" i="53"/>
  <c r="E23" i="53"/>
  <c r="D127" i="53" l="1"/>
  <c r="D95" i="53"/>
  <c r="D128" i="53"/>
  <c r="C35" i="60"/>
  <c r="O42" i="60"/>
  <c r="O36" i="60"/>
  <c r="L11" i="52"/>
  <c r="D129" i="53" l="1"/>
  <c r="D92" i="53" s="1"/>
  <c r="D93" i="53" s="1"/>
  <c r="D133" i="53" s="1"/>
  <c r="O35" i="60"/>
  <c r="F11" i="60"/>
  <c r="D134" i="53" l="1"/>
  <c r="D94" i="53" s="1"/>
  <c r="D135" i="53" s="1"/>
  <c r="D11" i="22" l="1"/>
  <c r="R9" i="60" l="1"/>
  <c r="O6" i="22" l="1"/>
  <c r="M47" i="56" l="1"/>
  <c r="M48" i="56" s="1"/>
  <c r="O37" i="60" l="1"/>
  <c r="O41" i="60"/>
  <c r="O40" i="60"/>
  <c r="O39" i="60"/>
  <c r="O38" i="60"/>
  <c r="M49" i="56"/>
  <c r="M50" i="56" s="1"/>
  <c r="M51" i="56" s="1"/>
  <c r="G125" i="53" l="1"/>
  <c r="K91" i="53"/>
  <c r="J91" i="53"/>
  <c r="J95" i="53" s="1"/>
  <c r="I125" i="53"/>
  <c r="I91" i="53" s="1"/>
  <c r="H125" i="53"/>
  <c r="F125" i="53"/>
  <c r="E125" i="53"/>
  <c r="F91" i="53" l="1"/>
  <c r="F95" i="53" s="1"/>
  <c r="I95" i="53"/>
  <c r="I128" i="53"/>
  <c r="E91" i="53"/>
  <c r="E127" i="53" s="1"/>
  <c r="K95" i="53"/>
  <c r="H91" i="53"/>
  <c r="H95" i="53" s="1"/>
  <c r="G91" i="53"/>
  <c r="G95" i="53" s="1"/>
  <c r="J128" i="53"/>
  <c r="J127" i="53"/>
  <c r="I127" i="53"/>
  <c r="F128" i="53" l="1"/>
  <c r="F127" i="53"/>
  <c r="E128" i="53"/>
  <c r="E95" i="53"/>
  <c r="D110" i="53" s="1"/>
  <c r="K127" i="53"/>
  <c r="K128" i="53"/>
  <c r="H128" i="53"/>
  <c r="H127" i="53"/>
  <c r="G128" i="53"/>
  <c r="G127" i="53"/>
  <c r="J129" i="53"/>
  <c r="J92" i="53" s="1"/>
  <c r="J93" i="53" s="1"/>
  <c r="F129" i="53"/>
  <c r="F92" i="53" s="1"/>
  <c r="I129" i="53"/>
  <c r="I92" i="53" s="1"/>
  <c r="J133" i="53" l="1"/>
  <c r="J134" i="53" s="1"/>
  <c r="J94" i="53" s="1"/>
  <c r="J135" i="53" s="1"/>
  <c r="G129" i="53"/>
  <c r="G92" i="53" s="1"/>
  <c r="G93" i="53" s="1"/>
  <c r="G133" i="53" s="1"/>
  <c r="G134" i="53" s="1"/>
  <c r="G94" i="53" s="1"/>
  <c r="G135" i="53" s="1"/>
  <c r="E129" i="53"/>
  <c r="E92" i="53" s="1"/>
  <c r="E93" i="53" s="1"/>
  <c r="H129" i="53"/>
  <c r="H92" i="53" s="1"/>
  <c r="H93" i="53" s="1"/>
  <c r="H133" i="53" s="1"/>
  <c r="H134" i="53" s="1"/>
  <c r="H94" i="53" s="1"/>
  <c r="H135" i="53" s="1"/>
  <c r="K129" i="53"/>
  <c r="K92" i="53" s="1"/>
  <c r="K93" i="53" s="1"/>
  <c r="K133" i="53" s="1"/>
  <c r="K134" i="53" s="1"/>
  <c r="K94" i="53" s="1"/>
  <c r="K135" i="53" s="1"/>
  <c r="I93" i="53"/>
  <c r="F93" i="53"/>
  <c r="F133" i="53" s="1"/>
  <c r="F134" i="53" s="1"/>
  <c r="F94" i="53" s="1"/>
  <c r="F135" i="53" s="1"/>
  <c r="D108" i="53" l="1"/>
  <c r="E133" i="53"/>
  <c r="E134" i="53" s="1"/>
  <c r="E94" i="53" s="1"/>
  <c r="E135" i="53" s="1"/>
  <c r="I133" i="53"/>
  <c r="I134" i="53" s="1"/>
  <c r="I94" i="53" s="1"/>
  <c r="I135" i="53" s="1"/>
  <c r="D109" i="53" l="1"/>
  <c r="Y136" i="53" s="1"/>
  <c r="Y137" i="53" s="1"/>
  <c r="D111" i="53" s="1"/>
  <c r="Y139" i="53" l="1"/>
  <c r="Y140" i="53" s="1"/>
  <c r="Y141" i="53" s="1"/>
  <c r="Y138" i="53"/>
  <c r="D113" i="53" l="1"/>
  <c r="D115" i="53" s="1"/>
  <c r="E115" i="53" s="1"/>
  <c r="Y142"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Eppner Fanny</author>
  </authors>
  <commentList>
    <comment ref="C91" authorId="0" shapeId="0" xr:uid="{CCCFA221-2078-467E-96C5-ABAA4C0DAAB8}">
      <text>
        <r>
          <rPr>
            <sz val="9"/>
            <color rgb="FF000000"/>
            <rFont val="Tahoma"/>
            <family val="2"/>
          </rPr>
          <t>The ROI must be more than 1 year and less than 20 years.</t>
        </r>
      </text>
    </comment>
    <comment ref="C92" authorId="0" shapeId="0" xr:uid="{55C20E83-D0C3-41C4-B05D-7DE2DB891E1C}">
      <text>
        <r>
          <rPr>
            <sz val="9"/>
            <color rgb="FF000000"/>
            <rFont val="Tahoma"/>
            <family val="2"/>
          </rPr>
          <t>ROI between 1 and 20 years: $1/m3</t>
        </r>
      </text>
    </comment>
    <comment ref="C94" authorId="0" shapeId="0" xr:uid="{01E29039-E71E-4C83-A538-03C185EABCC3}">
      <text>
        <r>
          <rPr>
            <sz val="9"/>
            <color rgb="FF000000"/>
            <rFont val="Tahoma"/>
            <family val="2"/>
          </rPr>
          <t>The ROI may not be less than one year once the amount of the grant for the eligible expenses for the measure has been deducted. The financial assistance must be adjusted in such a case.</t>
        </r>
      </text>
    </comment>
    <comment ref="C100" authorId="0" shapeId="0" xr:uid="{1D4FA6FD-DC4E-4A33-8D42-073A15EE4A46}">
      <text>
        <r>
          <rPr>
            <sz val="9"/>
            <color rgb="FF000000"/>
            <rFont val="Tahoma"/>
            <family val="2"/>
          </rPr>
          <t>The ROI must be more than 1 year and less than 20 years.</t>
        </r>
      </text>
    </comment>
    <comment ref="C101" authorId="0" shapeId="0" xr:uid="{0B268D68-5D8E-439D-8BEB-7BC8E7BA0101}">
      <text>
        <r>
          <rPr>
            <sz val="9"/>
            <color rgb="FF000000"/>
            <rFont val="Tahoma"/>
            <family val="2"/>
          </rPr>
          <t>ROI between 1 and 20 years: $1/m3</t>
        </r>
      </text>
    </comment>
    <comment ref="C103" authorId="0" shapeId="0" xr:uid="{5D9521CF-8A29-4A63-A604-8097253438EC}">
      <text>
        <r>
          <rPr>
            <sz val="9"/>
            <color rgb="FF000000"/>
            <rFont val="Tahoma"/>
            <family val="2"/>
          </rPr>
          <t>The ROI may not be less than one year once the amount of the grant for the eligible expenses for the measure has been deducted. The financial assistance must be adjusted in such a case.</t>
        </r>
      </text>
    </comment>
    <comment ref="C109" authorId="0" shapeId="0" xr:uid="{2970F836-D4B3-40C0-8098-2289CF2F5B3B}">
      <text>
        <r>
          <rPr>
            <sz val="9"/>
            <color rgb="FF000000"/>
            <rFont val="Tahoma"/>
            <family val="2"/>
          </rPr>
          <t>The ROI may not be less than one year once the amount of the grant for the eligible expenses for the measure has been deducted. The financial assistance must be adjusted in such a case.</t>
        </r>
      </text>
    </comment>
    <comment ref="C111" authorId="0" shapeId="0" xr:uid="{36A17A34-AFAC-4FA9-8B1B-9AEC2BBB9E0C}">
      <text>
        <r>
          <rPr>
            <sz val="9"/>
            <color rgb="FF000000"/>
            <rFont val="Tahoma"/>
            <family val="2"/>
          </rPr>
          <t>The amount accorded may not be higher than 50% of eligible costs before taxes (estimated additional costs for the project), including equipment and installation costs.</t>
        </r>
      </text>
    </comment>
    <comment ref="C112" authorId="0" shapeId="0" xr:uid="{B657B063-073E-450D-9896-6089F8369BF5}">
      <text>
        <r>
          <rPr>
            <sz val="9"/>
            <color rgb="FF000000"/>
            <rFont val="Tahoma"/>
            <family val="2"/>
          </rPr>
          <t xml:space="preserve">Please indicate only the amounts of other grants received to date (and not those to come). </t>
        </r>
      </text>
    </comment>
    <comment ref="C113" authorId="0" shapeId="0" xr:uid="{024FC6F0-5DA0-429A-93A7-4BED91B4AF4D}">
      <text>
        <r>
          <rPr>
            <sz val="9"/>
            <color rgb="FF000000"/>
            <rFont val="Tahoma"/>
            <family val="2"/>
          </rPr>
          <t xml:space="preserve">The portion payable by the customer must represent at least 25% of the costs of the project.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Claude Thériault</author>
    <author xml:space="preserve"> </author>
    <author>Utilisateur Microsoft Office</author>
  </authors>
  <commentList>
    <comment ref="C9" authorId="0" shapeId="0" xr:uid="{B2A9E086-8D50-4A37-B5DF-74412E546D17}">
      <text>
        <r>
          <rPr>
            <sz val="8"/>
            <color rgb="FF000000"/>
            <rFont val="Tahoma"/>
            <family val="2"/>
          </rPr>
          <t>Enter the name of the company</t>
        </r>
      </text>
    </comment>
    <comment ref="C10" authorId="1" shapeId="0" xr:uid="{C9A577ED-EA6A-4B0B-B252-F459FC381F1F}">
      <text>
        <r>
          <rPr>
            <sz val="8"/>
            <color rgb="FF000000"/>
            <rFont val="Tahoma"/>
            <family val="2"/>
          </rPr>
          <t>Enter the name of the contact person (Accounting)</t>
        </r>
      </text>
    </comment>
    <comment ref="G10" authorId="0" shapeId="0" xr:uid="{29214565-8F94-43FA-9689-10D1CE34A9F5}">
      <text>
        <r>
          <rPr>
            <sz val="8"/>
            <color rgb="FF000000"/>
            <rFont val="Tahoma"/>
            <family val="2"/>
          </rPr>
          <t xml:space="preserve">Enter the telephone number of the contact person 
</t>
        </r>
        <r>
          <rPr>
            <sz val="8"/>
            <color rgb="FF000000"/>
            <rFont val="Tahoma"/>
            <family val="2"/>
          </rPr>
          <t>(E.g.: 514 598-3030)</t>
        </r>
      </text>
    </comment>
    <comment ref="C11" authorId="1" shapeId="0" xr:uid="{1BA4748B-97E2-49A8-A6C4-498736970288}">
      <text>
        <r>
          <rPr>
            <sz val="8"/>
            <color rgb="FF000000"/>
            <rFont val="Tahoma"/>
            <family val="2"/>
          </rPr>
          <t xml:space="preserve">Enter the address of the company
</t>
        </r>
        <r>
          <rPr>
            <sz val="8"/>
            <color rgb="FF000000"/>
            <rFont val="Tahoma"/>
            <family val="2"/>
          </rPr>
          <t>(E.g.: 1717 du Havre)</t>
        </r>
      </text>
    </comment>
    <comment ref="C12" authorId="1" shapeId="0" xr:uid="{BEB8F65A-4DD3-4E2B-AEBD-71A102EA72A7}">
      <text>
        <r>
          <rPr>
            <sz val="8"/>
            <color rgb="FF000000"/>
            <rFont val="Tahoma"/>
            <family val="2"/>
          </rPr>
          <t xml:space="preserve">Enter the municipality and the province
</t>
        </r>
        <r>
          <rPr>
            <sz val="8"/>
            <color rgb="FF000000"/>
            <rFont val="Tahoma"/>
            <family val="2"/>
          </rPr>
          <t>(E.g.: Montréal, QC)</t>
        </r>
      </text>
    </comment>
    <comment ref="G12" authorId="0" shapeId="0" xr:uid="{BCC5CEDD-ACE2-4E88-818B-3F6FC1587942}">
      <text>
        <r>
          <rPr>
            <sz val="8"/>
            <color rgb="FF000000"/>
            <rFont val="Tahoma"/>
            <family val="2"/>
          </rPr>
          <t xml:space="preserve">Enter the fax  number of the contact person
</t>
        </r>
        <r>
          <rPr>
            <sz val="8"/>
            <color rgb="FF000000"/>
            <rFont val="Tahoma"/>
            <family val="2"/>
          </rPr>
          <t>(E.g.: 514 598-3030)</t>
        </r>
      </text>
    </comment>
    <comment ref="C13" authorId="1" shapeId="0" xr:uid="{AAF04FAC-F3D8-41FC-B83D-43CDEF6BA621}">
      <text>
        <r>
          <rPr>
            <sz val="8"/>
            <color rgb="FF000000"/>
            <rFont val="Tahoma"/>
            <family val="2"/>
          </rPr>
          <t xml:space="preserve">Enter the postal code
</t>
        </r>
        <r>
          <rPr>
            <sz val="8"/>
            <color rgb="FF000000"/>
            <rFont val="Tahoma"/>
            <family val="2"/>
          </rPr>
          <t>(E.g.: H2K 2X3)</t>
        </r>
      </text>
    </comment>
    <comment ref="G23" authorId="2" shapeId="0" xr:uid="{28A05066-4C60-4DCA-8C3B-FAC93548214A}">
      <text>
        <r>
          <rPr>
            <sz val="8"/>
            <color rgb="FF000000"/>
            <rFont val="Arial"/>
            <family val="2"/>
          </rPr>
          <t>Enter the account number in the format: XXXX-XXXX-XXX</t>
        </r>
      </text>
    </comment>
    <comment ref="G25" authorId="2" shapeId="0" xr:uid="{208F45BE-C226-4860-9850-21EC56C4CE6F}">
      <text>
        <r>
          <rPr>
            <sz val="8"/>
            <color rgb="FF000000"/>
            <rFont val="Arial"/>
            <family val="2"/>
          </rPr>
          <t>Enter the name of the grant</t>
        </r>
      </text>
    </comment>
    <comment ref="E32" authorId="2" shapeId="0" xr:uid="{433141FB-9B29-4659-8E52-370D4DE7C11D}">
      <text>
        <r>
          <rPr>
            <sz val="8"/>
            <color rgb="FF000000"/>
            <rFont val="Arial"/>
            <family val="2"/>
          </rPr>
          <t>PEXXX (Énergir file number)</t>
        </r>
      </text>
    </comment>
    <comment ref="C35" authorId="1" shapeId="0" xr:uid="{0F731A10-F261-4FBC-B092-7C3833423F6B}">
      <text>
        <r>
          <rPr>
            <sz val="8"/>
            <color rgb="FF000000"/>
            <rFont val="Tahoma"/>
            <family val="2"/>
          </rPr>
          <t xml:space="preserve">Enter the address
</t>
        </r>
        <r>
          <rPr>
            <sz val="8"/>
            <color rgb="FF000000"/>
            <rFont val="Tahoma"/>
            <family val="2"/>
          </rPr>
          <t>(E.g.: 1717, du Havre)</t>
        </r>
      </text>
    </comment>
    <comment ref="C36" authorId="1" shapeId="0" xr:uid="{51CF5E9F-7A09-448E-8CA4-CAF8ED326F67}">
      <text>
        <r>
          <rPr>
            <sz val="8"/>
            <color rgb="FF000000"/>
            <rFont val="Tahoma"/>
            <family val="2"/>
          </rPr>
          <t xml:space="preserve">Enter the municipality and the province
</t>
        </r>
        <r>
          <rPr>
            <sz val="8"/>
            <color rgb="FF000000"/>
            <rFont val="Tahoma"/>
            <family val="2"/>
          </rPr>
          <t>(E.g.: Montréal, QC)</t>
        </r>
      </text>
    </comment>
    <comment ref="C37" authorId="1" shapeId="0" xr:uid="{A95004B7-6E3F-4184-BF5B-010811874034}">
      <text>
        <r>
          <rPr>
            <sz val="8"/>
            <color rgb="FF000000"/>
            <rFont val="Tahoma"/>
            <family val="2"/>
          </rPr>
          <t xml:space="preserve">Enter the postal code
</t>
        </r>
        <r>
          <rPr>
            <sz val="8"/>
            <color rgb="FF000000"/>
            <rFont val="Tahoma"/>
            <family val="2"/>
          </rPr>
          <t>(E.g.: H2K 2X3)</t>
        </r>
      </text>
    </comment>
    <comment ref="C40" authorId="2" shapeId="0" xr:uid="{321CBAEE-9E76-4BCC-AB95-C341AD699E17}">
      <text>
        <r>
          <rPr>
            <sz val="8"/>
            <color rgb="FF000000"/>
            <rFont val="Arial"/>
            <family val="2"/>
          </rPr>
          <t>Indiquer une brève description des travaux effectués</t>
        </r>
      </text>
    </comment>
    <comment ref="F48" authorId="2" shapeId="0" xr:uid="{34C12F46-F589-4594-BF96-1CB9A625871F}">
      <text>
        <r>
          <rPr>
            <sz val="8"/>
            <color rgb="FF000000"/>
            <rFont val="Arial"/>
            <family val="2"/>
          </rPr>
          <t>To be completed</t>
        </r>
      </text>
    </comment>
    <comment ref="F49" authorId="2" shapeId="0" xr:uid="{803D798F-ED22-4A29-AF64-9191EC724872}">
      <text>
        <r>
          <rPr>
            <sz val="8"/>
            <color rgb="FF000000"/>
            <rFont val="Arial"/>
            <family val="2"/>
          </rPr>
          <t>To be completed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D64E4C1-A195-4E56-9A48-43D980176A39}"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74754825-1F72-475A-83AC-B4C4701FF550}" name="WorksheetConnection_PE207-PE208_Formulaire_Etude_Implantation_FR_2021-11-15_macro_v2.xlsm!Tableau1" type="102" refreshedVersion="6" minRefreshableVersion="5">
    <extLst>
      <ext xmlns:x15="http://schemas.microsoft.com/office/spreadsheetml/2010/11/main" uri="{DE250136-89BD-433C-8126-D09CA5730AF9}">
        <x15:connection id="Tableau1">
          <x15:rangePr sourceName="_xlcn.WorksheetConnection_PE207PE208_Formulaire_Etude_Implantation_FR_20211115_macro_v2.xlsmTableau1"/>
        </x15:connection>
      </ext>
    </extLst>
  </connection>
</connections>
</file>

<file path=xl/sharedStrings.xml><?xml version="1.0" encoding="utf-8"?>
<sst xmlns="http://schemas.openxmlformats.org/spreadsheetml/2006/main" count="549" uniqueCount="394">
  <si>
    <t>Implantation de mesures efficaces</t>
  </si>
  <si>
    <t>* Champs obligatoires</t>
  </si>
  <si>
    <t>Identification de la firme/ingénieur</t>
  </si>
  <si>
    <r>
      <rPr>
        <b/>
        <sz val="10"/>
        <color rgb="FFFFFFFF"/>
        <rFont val="Arial"/>
        <family val="2"/>
        <scheme val="minor"/>
      </rPr>
      <t>Section 2 – Consentement du participant</t>
    </r>
  </si>
  <si>
    <r>
      <rPr>
        <sz val="10"/>
        <color rgb="FFFF0000"/>
        <rFont val="Arial"/>
        <family val="2"/>
        <scheme val="minor"/>
      </rPr>
      <t>*</t>
    </r>
    <r>
      <rPr>
        <sz val="10"/>
        <color rgb="FF002D5B"/>
        <rFont val="Arial"/>
        <family val="2"/>
        <scheme val="minor"/>
      </rPr>
      <t xml:space="preserve"> Date :</t>
    </r>
  </si>
  <si>
    <t>PE2XX-XXXX</t>
  </si>
  <si>
    <t>Justification/Commentaire (DATECH)</t>
  </si>
  <si>
    <t>Date</t>
  </si>
  <si>
    <t>A:</t>
  </si>
  <si>
    <r>
      <t>$/m</t>
    </r>
    <r>
      <rPr>
        <vertAlign val="superscript"/>
        <sz val="11"/>
        <color theme="1"/>
        <rFont val="Arial"/>
        <family val="2"/>
        <scheme val="minor"/>
      </rPr>
      <t>3</t>
    </r>
  </si>
  <si>
    <r>
      <t>$/m</t>
    </r>
    <r>
      <rPr>
        <vertAlign val="superscript"/>
        <sz val="10"/>
        <color theme="1"/>
        <rFont val="Arial"/>
        <family val="2"/>
        <scheme val="minor"/>
      </rPr>
      <t>3</t>
    </r>
  </si>
  <si>
    <t>SPEDE</t>
  </si>
  <si>
    <t>Source d'énergie</t>
  </si>
  <si>
    <t>DATECH</t>
  </si>
  <si>
    <t>MEÉ-01</t>
  </si>
  <si>
    <t>MEÉ-02</t>
  </si>
  <si>
    <t>MEÉ-03</t>
  </si>
  <si>
    <t>MEÉ-04</t>
  </si>
  <si>
    <t>MEÉ-05</t>
  </si>
  <si>
    <t>MEÉ-06</t>
  </si>
  <si>
    <t>MEÉ-07</t>
  </si>
  <si>
    <t>MEÉ-08</t>
  </si>
  <si>
    <t xml:space="preserve">Total </t>
  </si>
  <si>
    <t>CELLULES À MASQUER</t>
  </si>
  <si>
    <t>PRI</t>
  </si>
  <si>
    <t>1 à 3ans</t>
  </si>
  <si>
    <t>3 à 20ans</t>
  </si>
  <si>
    <r>
      <t>Aide financière $/m</t>
    </r>
    <r>
      <rPr>
        <vertAlign val="superscript"/>
        <sz val="10"/>
        <rFont val="Arial"/>
        <family val="2"/>
        <scheme val="minor"/>
      </rPr>
      <t>3</t>
    </r>
  </si>
  <si>
    <r>
      <t>Bâtiment n</t>
    </r>
    <r>
      <rPr>
        <b/>
        <sz val="10"/>
        <color theme="0"/>
        <rFont val="Calibri"/>
        <family val="2"/>
      </rPr>
      <t>°1</t>
    </r>
    <r>
      <rPr>
        <b/>
        <sz val="10"/>
        <color theme="0"/>
        <rFont val="Arial"/>
        <family val="2"/>
      </rPr>
      <t xml:space="preserve"> :</t>
    </r>
  </si>
  <si>
    <t>PRI des mesures</t>
  </si>
  <si>
    <t>PRI admissible secteur industriel/commercial?</t>
  </si>
  <si>
    <t>PRI admissible secteur institutionnel?</t>
  </si>
  <si>
    <t>Aide financière unitaire admissible secteur industriel/commercial</t>
  </si>
  <si>
    <t>Aide financière unitaire admissible secteur institutionnel</t>
  </si>
  <si>
    <t>Aide financière utilisée</t>
  </si>
  <si>
    <r>
      <t>m</t>
    </r>
    <r>
      <rPr>
        <b/>
        <vertAlign val="superscript"/>
        <sz val="10"/>
        <color theme="0"/>
        <rFont val="Arial"/>
        <family val="2"/>
        <scheme val="minor"/>
      </rPr>
      <t>3</t>
    </r>
    <r>
      <rPr>
        <b/>
        <sz val="10"/>
        <color theme="0"/>
        <rFont val="Arial"/>
        <family val="2"/>
        <scheme val="minor"/>
      </rPr>
      <t xml:space="preserve"> économisés</t>
    </r>
  </si>
  <si>
    <t>Économies annuelles $</t>
  </si>
  <si>
    <t>Surcoût $</t>
  </si>
  <si>
    <t>PRI avec aide ÉNERGIR</t>
  </si>
  <si>
    <t>PRI avec aide Énergir &gt; 1 an</t>
  </si>
  <si>
    <t xml:space="preserve">PRI avec aide ajustée </t>
  </si>
  <si>
    <t>Pourcentage aide financière (%)</t>
  </si>
  <si>
    <r>
      <t xml:space="preserve">% </t>
    </r>
    <r>
      <rPr>
        <b/>
        <sz val="10"/>
        <color rgb="FFFFFFFF"/>
        <rFont val="Calibri"/>
        <family val="2"/>
      </rPr>
      <t>&lt;</t>
    </r>
    <r>
      <rPr>
        <b/>
        <sz val="10"/>
        <color rgb="FFFFFFFF"/>
        <rFont val="Arial"/>
        <family val="2"/>
      </rPr>
      <t xml:space="preserve"> 50% des coûts admissibles</t>
    </r>
  </si>
  <si>
    <t>% de l'aide après ajustement</t>
  </si>
  <si>
    <r>
      <t xml:space="preserve">% </t>
    </r>
    <r>
      <rPr>
        <b/>
        <sz val="10"/>
        <color rgb="FFFFFFFF"/>
        <rFont val="Calibri"/>
        <family val="2"/>
      </rPr>
      <t>&lt;</t>
    </r>
    <r>
      <rPr>
        <b/>
        <sz val="10"/>
        <color rgb="FFFFFFFF"/>
        <rFont val="Arial"/>
        <family val="2"/>
      </rPr>
      <t xml:space="preserve"> 75% des coûts admissibles</t>
    </r>
  </si>
  <si>
    <t>% des aides après ajustement</t>
  </si>
  <si>
    <t>Autorisation du client :</t>
  </si>
  <si>
    <r>
      <rPr>
        <sz val="10"/>
        <color rgb="FFED1D24"/>
        <rFont val="Arial"/>
        <family val="2"/>
        <scheme val="minor"/>
      </rPr>
      <t xml:space="preserve">* </t>
    </r>
    <r>
      <rPr>
        <sz val="10"/>
        <color rgb="FF002D5B"/>
        <rFont val="Arial"/>
        <family val="2"/>
        <scheme val="minor"/>
      </rPr>
      <t>Date :</t>
    </r>
  </si>
  <si>
    <t>*</t>
  </si>
  <si>
    <t>Si la ou les mesure(s) ont été implantée(s) avec modifications, veuillez joindre une mise à jour des modifications avec la présente demande.</t>
  </si>
  <si>
    <r>
      <rPr>
        <sz val="10"/>
        <color rgb="FFFF0000"/>
        <rFont val="Arial"/>
        <family val="2"/>
        <scheme val="minor"/>
      </rPr>
      <t>*</t>
    </r>
    <r>
      <rPr>
        <sz val="10"/>
        <color theme="1"/>
        <rFont val="Arial"/>
        <family val="2"/>
        <scheme val="minor"/>
      </rPr>
      <t xml:space="preserve"> Date :</t>
    </r>
  </si>
  <si>
    <r>
      <rPr>
        <sz val="10"/>
        <color rgb="FFFF0000"/>
        <rFont val="Arial"/>
        <family val="2"/>
        <scheme val="minor"/>
      </rPr>
      <t>*</t>
    </r>
    <r>
      <rPr>
        <sz val="10"/>
        <color rgb="FF002D5B"/>
        <rFont val="Arial"/>
        <family val="2"/>
        <scheme val="minor"/>
      </rPr>
      <t xml:space="preserve"> Signature : </t>
    </r>
  </si>
  <si>
    <t>Énergir</t>
  </si>
  <si>
    <t>1717, rue du Havre</t>
  </si>
  <si>
    <t>H2K 2X3</t>
  </si>
  <si>
    <t>Description</t>
  </si>
  <si>
    <t>$</t>
  </si>
  <si>
    <t>TPS</t>
  </si>
  <si>
    <t>TVQ</t>
  </si>
  <si>
    <t>Total taxes</t>
  </si>
  <si>
    <t>TOTAL</t>
  </si>
  <si>
    <t>(%)</t>
  </si>
  <si>
    <t>Total :</t>
  </si>
  <si>
    <t>Onglet 1</t>
  </si>
  <si>
    <t>Situation</t>
  </si>
  <si>
    <t>État du bâtiment</t>
  </si>
  <si>
    <t>Travaux terminés</t>
  </si>
  <si>
    <t>Multibâtiment</t>
  </si>
  <si>
    <t>Onglet 3</t>
  </si>
  <si>
    <t>Étapes</t>
  </si>
  <si>
    <t>Secteur</t>
  </si>
  <si>
    <t>Usage</t>
  </si>
  <si>
    <t>Ventilation</t>
  </si>
  <si>
    <t>Propane (L)</t>
  </si>
  <si>
    <t>Onglet 4</t>
  </si>
  <si>
    <t>Modification</t>
  </si>
  <si>
    <r>
      <t xml:space="preserve">Total </t>
    </r>
    <r>
      <rPr>
        <b/>
        <sz val="11"/>
        <color theme="1"/>
        <rFont val="Arial"/>
        <family val="2"/>
        <scheme val="minor"/>
      </rPr>
      <t>B</t>
    </r>
  </si>
  <si>
    <r>
      <t xml:space="preserve">Total </t>
    </r>
    <r>
      <rPr>
        <b/>
        <sz val="11"/>
        <color theme="1"/>
        <rFont val="Arial"/>
        <family val="2"/>
        <scheme val="minor"/>
      </rPr>
      <t>C</t>
    </r>
  </si>
  <si>
    <t>Total aide énergir et autres subventions ($)</t>
  </si>
  <si>
    <t>Pourcentage total des aides (%)</t>
  </si>
  <si>
    <r>
      <t xml:space="preserve">Indiquez ici la mesure et son numéro </t>
    </r>
    <r>
      <rPr>
        <i/>
        <sz val="10"/>
        <color theme="2" tint="-0.499984740745262"/>
        <rFont val="Arial"/>
        <family val="2"/>
        <scheme val="minor"/>
      </rPr>
      <t>exemple : ME1 - Thermopompe</t>
    </r>
  </si>
  <si>
    <t>Commentaires</t>
  </si>
  <si>
    <t>MEÉ-09</t>
  </si>
  <si>
    <t>MEÉ-10</t>
  </si>
  <si>
    <t>MEÉ-11</t>
  </si>
  <si>
    <t>MEÉ-12</t>
  </si>
  <si>
    <t>MEÉ-13</t>
  </si>
  <si>
    <t>MEÉ-14</t>
  </si>
  <si>
    <t>MEÉ-15</t>
  </si>
  <si>
    <t>MEÉ-16</t>
  </si>
  <si>
    <t>MEÉ-17</t>
  </si>
  <si>
    <t>MEÉ-18</t>
  </si>
  <si>
    <t>MEÉ-19</t>
  </si>
  <si>
    <t>MEÉ-20</t>
  </si>
  <si>
    <r>
      <t>version n</t>
    </r>
    <r>
      <rPr>
        <sz val="5"/>
        <color theme="1"/>
        <rFont val="Calibri"/>
        <family val="2"/>
      </rPr>
      <t>°3</t>
    </r>
    <r>
      <rPr>
        <sz val="5"/>
        <color theme="1"/>
        <rFont val="Arial"/>
        <family val="2"/>
        <scheme val="minor"/>
      </rPr>
      <t xml:space="preserve"> 2025-02</t>
    </r>
  </si>
  <si>
    <t>0. Explanations and Execution steps</t>
  </si>
  <si>
    <t>Implementation of Energy Efficiency Measures</t>
  </si>
  <si>
    <t>Here are the major steps in the Implementation of Efficiency Measures component.</t>
  </si>
  <si>
    <t>Please consult the Guide for more information on the following site:</t>
  </si>
  <si>
    <t>https://energir.com/files/energir_common/import/Fichiers/Affaires/EE_Programmes/Etudes_et_aide/2023/GuideParticipant_Etudes-implantation_EN_2023-11.pdf</t>
  </si>
  <si>
    <t>1. Application for admissibility</t>
  </si>
  <si>
    <t>Section 1 – Customer identification</t>
  </si>
  <si>
    <t>Customer identification</t>
  </si>
  <si>
    <r>
      <rPr>
        <sz val="10"/>
        <color rgb="FFED1D24"/>
        <rFont val="Arial"/>
        <family val="2"/>
        <scheme val="minor"/>
      </rPr>
      <t xml:space="preserve">* </t>
    </r>
    <r>
      <rPr>
        <sz val="10"/>
        <color rgb="FF002D5B"/>
        <rFont val="Arial"/>
        <family val="2"/>
        <scheme val="minor"/>
      </rPr>
      <t>Name of company:</t>
    </r>
  </si>
  <si>
    <r>
      <rPr>
        <sz val="10"/>
        <color rgb="FFED1D24"/>
        <rFont val="Arial"/>
        <family val="2"/>
        <scheme val="minor"/>
      </rPr>
      <t xml:space="preserve">* </t>
    </r>
    <r>
      <rPr>
        <sz val="10"/>
        <color rgb="FF002D5B"/>
        <rFont val="Arial"/>
        <family val="2"/>
        <scheme val="minor"/>
      </rPr>
      <t>Québec enterprise number (NEQ)(Entreprise Register):</t>
    </r>
  </si>
  <si>
    <r>
      <rPr>
        <sz val="10"/>
        <color rgb="FFED1D24"/>
        <rFont val="Arial"/>
        <family val="2"/>
        <scheme val="minor"/>
      </rPr>
      <t xml:space="preserve">* </t>
    </r>
    <r>
      <rPr>
        <sz val="10"/>
        <color rgb="FF002D5B"/>
        <rFont val="Arial"/>
        <family val="2"/>
        <scheme val="minor"/>
      </rPr>
      <t xml:space="preserve">Contact person:                   </t>
    </r>
  </si>
  <si>
    <r>
      <rPr>
        <sz val="10"/>
        <color rgb="FFED1D24"/>
        <rFont val="Arial"/>
        <family val="2"/>
        <scheme val="minor"/>
      </rPr>
      <t xml:space="preserve">* </t>
    </r>
    <r>
      <rPr>
        <sz val="10"/>
        <color rgb="FF002D5B"/>
        <rFont val="Arial"/>
        <family val="2"/>
        <scheme val="minor"/>
      </rPr>
      <t>Title of resource person:</t>
    </r>
  </si>
  <si>
    <r>
      <rPr>
        <sz val="10"/>
        <color rgb="FFED1D24"/>
        <rFont val="Arial"/>
        <family val="2"/>
        <scheme val="minor"/>
      </rPr>
      <t xml:space="preserve">* </t>
    </r>
    <r>
      <rPr>
        <sz val="10"/>
        <color rgb="FF002D5B"/>
        <rFont val="Arial"/>
        <family val="2"/>
        <scheme val="minor"/>
      </rPr>
      <t xml:space="preserve">Address of resource person:                       </t>
    </r>
  </si>
  <si>
    <r>
      <rPr>
        <sz val="10"/>
        <color rgb="FFED1D24"/>
        <rFont val="Arial"/>
        <family val="2"/>
        <scheme val="minor"/>
      </rPr>
      <t xml:space="preserve">* </t>
    </r>
    <r>
      <rPr>
        <sz val="10"/>
        <color rgb="FF002D5B"/>
        <rFont val="Arial"/>
        <family val="2"/>
        <scheme val="minor"/>
      </rPr>
      <t>Municipality:</t>
    </r>
  </si>
  <si>
    <r>
      <rPr>
        <sz val="10"/>
        <color rgb="FFED1D24"/>
        <rFont val="Arial"/>
        <family val="2"/>
        <scheme val="minor"/>
      </rPr>
      <t xml:space="preserve">* </t>
    </r>
    <r>
      <rPr>
        <sz val="10"/>
        <color rgb="FF002D5B"/>
        <rFont val="Arial"/>
        <family val="2"/>
        <scheme val="minor"/>
      </rPr>
      <t>Postal code:</t>
    </r>
  </si>
  <si>
    <r>
      <rPr>
        <sz val="10"/>
        <color rgb="FFED1D24"/>
        <rFont val="Arial"/>
        <family val="2"/>
        <scheme val="minor"/>
      </rPr>
      <t xml:space="preserve">* </t>
    </r>
    <r>
      <rPr>
        <sz val="10"/>
        <color rgb="FF002D5B"/>
        <rFont val="Arial"/>
        <family val="2"/>
        <scheme val="minor"/>
      </rPr>
      <t xml:space="preserve">Office telephone:                                                       </t>
    </r>
  </si>
  <si>
    <r>
      <rPr>
        <sz val="10"/>
        <color rgb="FFED1D24"/>
        <rFont val="Arial"/>
        <family val="2"/>
        <scheme val="minor"/>
      </rPr>
      <t xml:space="preserve">  </t>
    </r>
    <r>
      <rPr>
        <sz val="10"/>
        <color rgb="FF002D5B"/>
        <rFont val="Arial"/>
        <family val="2"/>
        <scheme val="minor"/>
      </rPr>
      <t xml:space="preserve">Cell number:                                                    </t>
    </r>
  </si>
  <si>
    <r>
      <rPr>
        <sz val="10"/>
        <color rgb="FFED1D24"/>
        <rFont val="Arial"/>
        <family val="2"/>
        <scheme val="minor"/>
      </rPr>
      <t xml:space="preserve">* </t>
    </r>
    <r>
      <rPr>
        <sz val="10"/>
        <color rgb="FF002D5B"/>
        <rFont val="Arial"/>
        <family val="2"/>
        <scheme val="minor"/>
      </rPr>
      <t>E-mail:</t>
    </r>
  </si>
  <si>
    <r>
      <t>Address of project facilities</t>
    </r>
    <r>
      <rPr>
        <b/>
        <vertAlign val="superscript"/>
        <sz val="10"/>
        <color rgb="FF002060"/>
        <rFont val="Arial (Corps)"/>
      </rPr>
      <t>1</t>
    </r>
  </si>
  <si>
    <r>
      <rPr>
        <sz val="10"/>
        <color rgb="FFED1D24"/>
        <rFont val="Arial"/>
        <family val="2"/>
        <scheme val="minor"/>
      </rPr>
      <t xml:space="preserve">* </t>
    </r>
    <r>
      <rPr>
        <sz val="10"/>
        <color rgb="FF002D5B"/>
        <rFont val="Arial"/>
        <family val="2"/>
        <scheme val="minor"/>
      </rPr>
      <t>Name of building (or company):</t>
    </r>
  </si>
  <si>
    <r>
      <rPr>
        <sz val="10"/>
        <color rgb="FFED1D24"/>
        <rFont val="Arial"/>
        <family val="2"/>
        <scheme val="minor"/>
      </rPr>
      <t xml:space="preserve">* </t>
    </r>
    <r>
      <rPr>
        <sz val="10"/>
        <color rgb="FF002D5B"/>
        <rFont val="Arial"/>
        <family val="2"/>
        <scheme val="minor"/>
      </rPr>
      <t>Type of construction:</t>
    </r>
  </si>
  <si>
    <r>
      <rPr>
        <sz val="10"/>
        <color rgb="FFED1D24"/>
        <rFont val="Arial"/>
        <family val="2"/>
        <scheme val="minor"/>
      </rPr>
      <t xml:space="preserve">* </t>
    </r>
    <r>
      <rPr>
        <sz val="10"/>
        <color rgb="FF002D5B"/>
        <rFont val="Arial"/>
        <family val="2"/>
        <scheme val="minor"/>
      </rPr>
      <t>Énergir Account No. of building:</t>
    </r>
  </si>
  <si>
    <r>
      <t xml:space="preserve">* </t>
    </r>
    <r>
      <rPr>
        <sz val="10"/>
        <color rgb="FF002060"/>
        <rFont val="Arial"/>
        <family val="2"/>
        <scheme val="minor"/>
      </rPr>
      <t xml:space="preserve">Address of building covered by the project:       </t>
    </r>
    <r>
      <rPr>
        <sz val="10"/>
        <color rgb="FFFF0000"/>
        <rFont val="Arial"/>
        <family val="2"/>
        <scheme val="minor"/>
      </rPr>
      <t xml:space="preserve">                                    </t>
    </r>
  </si>
  <si>
    <r>
      <rPr>
        <vertAlign val="superscript"/>
        <sz val="8"/>
        <color rgb="FF002060"/>
        <rFont val="Arial (Corps)"/>
      </rPr>
      <t>1</t>
    </r>
    <r>
      <rPr>
        <sz val="8"/>
        <color rgb="FF002060"/>
        <rFont val="Arial"/>
        <family val="2"/>
        <scheme val="minor"/>
      </rPr>
      <t>If the facilities or buildings have different Énergir account numbers, submit a separate request for financial assistance for each Énergir account number.</t>
    </r>
  </si>
  <si>
    <r>
      <rPr>
        <sz val="10"/>
        <color rgb="FFED1D24"/>
        <rFont val="Arial"/>
        <family val="2"/>
        <scheme val="minor"/>
      </rPr>
      <t xml:space="preserve">* </t>
    </r>
    <r>
      <rPr>
        <sz val="10"/>
        <color rgb="FF002D5B"/>
        <rFont val="Arial"/>
        <family val="2"/>
        <scheme val="minor"/>
      </rPr>
      <t xml:space="preserve">Person responsible (or measures studied by):                                                                                          </t>
    </r>
  </si>
  <si>
    <r>
      <rPr>
        <sz val="10"/>
        <color rgb="FFED1D24"/>
        <rFont val="Arial"/>
        <family val="2"/>
        <scheme val="minor"/>
      </rPr>
      <t xml:space="preserve">* </t>
    </r>
    <r>
      <rPr>
        <sz val="10"/>
        <color rgb="FF002D5B"/>
        <rFont val="Arial"/>
        <family val="2"/>
        <scheme val="minor"/>
      </rPr>
      <t xml:space="preserve">OIQ No. of person responsible:                                                                               </t>
    </r>
  </si>
  <si>
    <r>
      <rPr>
        <sz val="10"/>
        <color rgb="FFED1D24"/>
        <rFont val="Arial"/>
        <family val="2"/>
        <scheme val="minor"/>
      </rPr>
      <t xml:space="preserve">* </t>
    </r>
    <r>
      <rPr>
        <sz val="10"/>
        <color rgb="FF002D5B"/>
        <rFont val="Arial"/>
        <family val="2"/>
        <scheme val="minor"/>
      </rPr>
      <t>Postal address of the firm/engineer:</t>
    </r>
  </si>
  <si>
    <t>Section 2 – Reference base = 12 months’ consumption</t>
  </si>
  <si>
    <t>Reference base = 12 months’ consumption</t>
  </si>
  <si>
    <r>
      <rPr>
        <sz val="10"/>
        <color rgb="FFFF0000"/>
        <rFont val="Arial (Corps)"/>
      </rPr>
      <t>*</t>
    </r>
    <r>
      <rPr>
        <sz val="10"/>
        <color rgb="FF002D5B"/>
        <rFont val="Arial"/>
        <family val="2"/>
        <scheme val="minor"/>
      </rPr>
      <t xml:space="preserve"> Period from</t>
    </r>
  </si>
  <si>
    <t>day / month / year</t>
  </si>
  <si>
    <t>to</t>
  </si>
  <si>
    <t>Energy source</t>
  </si>
  <si>
    <t xml:space="preserve">Electricity (kWh):                                                     </t>
  </si>
  <si>
    <t>Oil (litres):</t>
  </si>
  <si>
    <r>
      <t>Natural gas (m</t>
    </r>
    <r>
      <rPr>
        <vertAlign val="superscript"/>
        <sz val="10"/>
        <color rgb="FF002D5B"/>
        <rFont val="Arial"/>
        <family val="2"/>
        <scheme val="minor"/>
      </rPr>
      <t>3</t>
    </r>
    <r>
      <rPr>
        <sz val="10"/>
        <color rgb="FF002D5B"/>
        <rFont val="Arial"/>
        <family val="2"/>
        <scheme val="minor"/>
      </rPr>
      <t xml:space="preserve">): </t>
    </r>
  </si>
  <si>
    <t>Quantity</t>
  </si>
  <si>
    <t xml:space="preserve">Other (comment if necessary) : </t>
  </si>
  <si>
    <t>Section 3 – Request for financial assistance</t>
  </si>
  <si>
    <t>The undersigned, the customer, hereby wishes to advise Énergir of his intention to implement the energy efficiency measure(s) described in the “Summary of measures covered by request for financial assistance” (Tab 3) that accompanies this request.</t>
  </si>
  <si>
    <r>
      <t>The customer also includes with this request a complete copy of the Feasibility Study</t>
    </r>
    <r>
      <rPr>
        <b/>
        <vertAlign val="superscript"/>
        <sz val="10"/>
        <color rgb="FF002D5B"/>
        <rFont val="Arial"/>
        <family val="2"/>
        <scheme val="minor"/>
      </rPr>
      <t>2</t>
    </r>
    <r>
      <rPr>
        <b/>
        <sz val="10"/>
        <color rgb="FF002D5B"/>
        <rFont val="Arial"/>
        <family val="2"/>
        <scheme val="minor"/>
      </rPr>
      <t>, which describes the measure covered by the eligibility application, as well as all the calculation papers that help establish the energy savings, signed by the engineer in charge.</t>
    </r>
  </si>
  <si>
    <t>File no. of the study carried out under the Énergir’s Feasibility Studies grant (if applicable)</t>
  </si>
  <si>
    <r>
      <t xml:space="preserve">The customer acknowledges having received and read a copy of the admissibility criteria and all the conditions as described in the </t>
    </r>
    <r>
      <rPr>
        <i/>
        <sz val="10"/>
        <color rgb="FF002D5B"/>
        <rFont val="Arial"/>
        <family val="2"/>
        <scheme val="minor"/>
      </rPr>
      <t xml:space="preserve">Participant’s Guide, </t>
    </r>
    <r>
      <rPr>
        <sz val="10"/>
        <color rgb="FF002D5B"/>
        <rFont val="Arial"/>
        <family val="2"/>
        <scheme val="minor"/>
      </rPr>
      <t>and confirms that he has complied with all the said conditions</t>
    </r>
  </si>
  <si>
    <t>The customer would first like Énergir to approve his admissibility for the Implementation Energy Efficiency Measures Grant.</t>
  </si>
  <si>
    <t>The customer hereby authorizes Énergir’s designated representative to perform an onsite inspection of the implementation and compliance of the measures covered by the financial assistance received from Énergir. The customer acknowledges that this inspection made be made at anytime within two working days’s notice.</t>
  </si>
  <si>
    <t xml:space="preserve">Information on financial assistance from an external source </t>
  </si>
  <si>
    <t xml:space="preserve">The customer declares hereunder any other organizations that may contribute to financing this same study.  </t>
  </si>
  <si>
    <t>Name of organization</t>
  </si>
  <si>
    <t>Name of grant</t>
  </si>
  <si>
    <t>Amount ($)</t>
  </si>
  <si>
    <t xml:space="preserve">The customer shall declare, at the time of the Request for payment, the amounts of financial assistance received, or expected to receive, from other organizations as part of this project. </t>
  </si>
  <si>
    <r>
      <rPr>
        <vertAlign val="superscript"/>
        <sz val="8"/>
        <color rgb="FF002D5B"/>
        <rFont val="Arial"/>
        <family val="2"/>
        <scheme val="minor"/>
      </rPr>
      <t>2</t>
    </r>
    <r>
      <rPr>
        <sz val="8"/>
        <color rgb="FF002D5B"/>
        <rFont val="Arial"/>
        <family val="2"/>
        <scheme val="minor"/>
      </rPr>
      <t xml:space="preserve"> Except for the studies covered by Énergir’s Feasibility Studies Grant.</t>
    </r>
  </si>
  <si>
    <t>Please tick this box if no feasibility study is available:</t>
  </si>
  <si>
    <r>
      <rPr>
        <sz val="10"/>
        <color rgb="FFFF0000"/>
        <rFont val="Arial"/>
        <family val="2"/>
        <scheme val="minor"/>
      </rPr>
      <t>*</t>
    </r>
    <r>
      <rPr>
        <sz val="10"/>
        <color rgb="FF002D5B"/>
        <rFont val="Arial"/>
        <family val="2"/>
        <scheme val="minor"/>
      </rPr>
      <t xml:space="preserve"> Has the work been done? </t>
    </r>
  </si>
  <si>
    <r>
      <rPr>
        <sz val="10"/>
        <color rgb="FFFF0000"/>
        <rFont val="Arial"/>
        <family val="2"/>
        <scheme val="minor"/>
      </rPr>
      <t>*</t>
    </r>
    <r>
      <rPr>
        <sz val="10"/>
        <color rgb="FF002D5B"/>
        <rFont val="Arial"/>
        <family val="2"/>
        <scheme val="minor"/>
      </rPr>
      <t xml:space="preserve"> Name of the customer’s company:</t>
    </r>
  </si>
  <si>
    <r>
      <rPr>
        <sz val="10"/>
        <color rgb="FFFF0000"/>
        <rFont val="Arial"/>
        <family val="2"/>
        <scheme val="minor"/>
      </rPr>
      <t>*</t>
    </r>
    <r>
      <rPr>
        <sz val="10"/>
        <color rgb="FF002D5B"/>
        <rFont val="Arial"/>
        <family val="2"/>
        <scheme val="minor"/>
      </rPr>
      <t xml:space="preserve"> Name of customer’s contact person:</t>
    </r>
  </si>
  <si>
    <r>
      <rPr>
        <sz val="10"/>
        <color rgb="FFFF0000"/>
        <rFont val="Arial"/>
        <family val="2"/>
        <scheme val="minor"/>
      </rPr>
      <t>*</t>
    </r>
    <r>
      <rPr>
        <sz val="10"/>
        <color rgb="FF002D5B"/>
        <rFont val="Arial"/>
        <family val="2"/>
        <scheme val="minor"/>
      </rPr>
      <t xml:space="preserve"> Title:</t>
    </r>
  </si>
  <si>
    <r>
      <rPr>
        <sz val="10"/>
        <color rgb="FFFF0000"/>
        <rFont val="Arial"/>
        <family val="2"/>
        <scheme val="minor"/>
      </rPr>
      <t>*</t>
    </r>
    <r>
      <rPr>
        <sz val="10"/>
        <color rgb="FF002D5B"/>
        <rFont val="Arial"/>
        <family val="2"/>
        <scheme val="minor"/>
      </rPr>
      <t xml:space="preserve"> Date:</t>
    </r>
  </si>
  <si>
    <r>
      <t xml:space="preserve">Send this form in Excel to: </t>
    </r>
    <r>
      <rPr>
        <b/>
        <u/>
        <sz val="14"/>
        <color rgb="FF00B0F0"/>
        <rFont val="Arial"/>
        <family val="2"/>
        <scheme val="minor"/>
      </rPr>
      <t>energyefficiency@energir.com</t>
    </r>
  </si>
  <si>
    <t>This form must be sent by e-mail to Énergir by the participant, or the participant must be copied on the e-mail.</t>
  </si>
  <si>
    <t>Énergir reserves the right to modify the program or to end it at any time without advance notice.
Énergir promises to handle the requests submitted within a time limit it judges reasonable.</t>
  </si>
  <si>
    <t>For validation</t>
  </si>
  <si>
    <t>Number of field(s) that remain to completed on the form:</t>
  </si>
  <si>
    <t>&lt; choose &gt;</t>
  </si>
  <si>
    <t xml:space="preserve">Multi-building request where every building has its own Énergir account number. </t>
  </si>
  <si>
    <t xml:space="preserve">Multi-building request where one or more buildings do not have an Énergir account number.  </t>
  </si>
  <si>
    <t>New building</t>
  </si>
  <si>
    <t>Existing building</t>
  </si>
  <si>
    <t>Yes</t>
  </si>
  <si>
    <t>No</t>
  </si>
  <si>
    <t>Yes, I confirm</t>
  </si>
  <si>
    <t>No, I cannot confirm</t>
  </si>
  <si>
    <t>Preliminary - Before the work</t>
  </si>
  <si>
    <t>Final - After the work</t>
  </si>
  <si>
    <t>Industrial/Commercial</t>
  </si>
  <si>
    <t>Institutional</t>
  </si>
  <si>
    <t>Process</t>
  </si>
  <si>
    <t>Combination</t>
  </si>
  <si>
    <t xml:space="preserve">Space heating </t>
  </si>
  <si>
    <t>Domestic hot water</t>
  </si>
  <si>
    <t>Electricity (kWh)</t>
  </si>
  <si>
    <r>
      <t>Natural gas (m</t>
    </r>
    <r>
      <rPr>
        <vertAlign val="superscript"/>
        <sz val="11"/>
        <color theme="1"/>
        <rFont val="Arial"/>
        <family val="2"/>
        <scheme val="minor"/>
      </rPr>
      <t>3</t>
    </r>
    <r>
      <rPr>
        <sz val="11"/>
        <color theme="1"/>
        <rFont val="Arial"/>
        <family val="2"/>
        <scheme val="minor"/>
      </rPr>
      <t>)</t>
    </r>
  </si>
  <si>
    <t>Heating oil (L)</t>
  </si>
  <si>
    <t>In full, without modification</t>
  </si>
  <si>
    <t>With modifications</t>
  </si>
  <si>
    <t>Estimate of costs (preliminary version) – BEFORE THE WORK</t>
  </si>
  <si>
    <t xml:space="preserve">Monitoring of costs (final version) – AFTER THE WORK	</t>
  </si>
  <si>
    <r>
      <rPr>
        <sz val="11"/>
        <color rgb="FFFF0000"/>
        <rFont val="Arial (Corps)"/>
      </rPr>
      <t>*</t>
    </r>
    <r>
      <rPr>
        <sz val="11"/>
        <color theme="1"/>
        <rFont val="Arial"/>
        <family val="2"/>
        <scheme val="minor"/>
      </rPr>
      <t xml:space="preserve"> Please indicate the file number(s) in the table below:</t>
    </r>
  </si>
  <si>
    <t>File No.</t>
  </si>
  <si>
    <t>File No. PE:</t>
  </si>
  <si>
    <r>
      <t xml:space="preserve">Instructions: </t>
    </r>
    <r>
      <rPr>
        <sz val="11"/>
        <color rgb="FFFF0000"/>
        <rFont val="Arial"/>
        <family val="2"/>
        <scheme val="minor"/>
      </rPr>
      <t xml:space="preserve">The preliminary version must be completed at Step 1 of the </t>
    </r>
    <r>
      <rPr>
        <i/>
        <sz val="11"/>
        <color rgb="FFFF0000"/>
        <rFont val="Arial"/>
        <family val="2"/>
        <scheme val="minor"/>
      </rPr>
      <t>Participant’s Guide</t>
    </r>
    <r>
      <rPr>
        <sz val="11"/>
        <color rgb="FFFF0000"/>
        <rFont val="Arial"/>
        <family val="2"/>
        <scheme val="minor"/>
      </rPr>
      <t>, i.e., before the work is carried out.
The final version must be completed at Step 4, i.e., after completion of the project.</t>
    </r>
  </si>
  <si>
    <t xml:space="preserve">Name of project: </t>
  </si>
  <si>
    <t>2. Detailed report of costs</t>
  </si>
  <si>
    <t xml:space="preserve">   Building :</t>
  </si>
  <si>
    <t>Measure's description</t>
  </si>
  <si>
    <t>Measure</t>
  </si>
  <si>
    <t>Measure 1</t>
  </si>
  <si>
    <t>Measure 2</t>
  </si>
  <si>
    <t>Measure 3</t>
  </si>
  <si>
    <t>Measure 4</t>
  </si>
  <si>
    <t>Measure 5</t>
  </si>
  <si>
    <t>Measure 6</t>
  </si>
  <si>
    <t>Measure 7</t>
  </si>
  <si>
    <t>Measure 8</t>
  </si>
  <si>
    <t>Measure 9</t>
  </si>
  <si>
    <t>Measure 10</t>
  </si>
  <si>
    <t>Measure 11</t>
  </si>
  <si>
    <t xml:space="preserve">Measure 12 </t>
  </si>
  <si>
    <t>Measure 13</t>
  </si>
  <si>
    <t>Measure 14</t>
  </si>
  <si>
    <t>Measure 15</t>
  </si>
  <si>
    <t>Measure 16</t>
  </si>
  <si>
    <t>Measure 17</t>
  </si>
  <si>
    <t>Measure 18</t>
  </si>
  <si>
    <t>Measure 19</t>
  </si>
  <si>
    <t>Measure 20</t>
  </si>
  <si>
    <t>Sub-total :</t>
  </si>
  <si>
    <t>Reference scenario</t>
  </si>
  <si>
    <t>Please describe the measures identified in the study, along with the measure number as it appears in the feasibility study.</t>
  </si>
  <si>
    <t>Efficient scenario</t>
  </si>
  <si>
    <t>Additional cost of measure</t>
  </si>
  <si>
    <t>Invoice</t>
  </si>
  <si>
    <t>Actual costs</t>
  </si>
  <si>
    <t>Bill No</t>
  </si>
  <si>
    <t>Actual additional
cost of measure</t>
  </si>
  <si>
    <t>Display more than 8 measures per building by clicking on the + in the left margin</t>
  </si>
  <si>
    <t>Énergir reserves the right to modify the program or to end it at any time without advance notice. Énergir promises to handle the requests submitted within a time limit it judges reasonable.</t>
  </si>
  <si>
    <t>Send this form in Excel to: energyefficiency@energir.com</t>
  </si>
  <si>
    <t>Total project costs</t>
  </si>
  <si>
    <t>3. Summary of measures covered by the request for financial assistance</t>
  </si>
  <si>
    <t>PE n°:</t>
  </si>
  <si>
    <t>Section 1 – Summary of measures covered by the request for financial assistance</t>
  </si>
  <si>
    <t>For customers covered by Rates D1 or D3* :</t>
  </si>
  <si>
    <t>Price of natural gas</t>
  </si>
  <si>
    <t>Mean of the last 12 months :</t>
  </si>
  <si>
    <t xml:space="preserve">*Customers covered by Rates D1 and D3, who do not purchase network gas, must complete the following section. </t>
  </si>
  <si>
    <t>For customers covered by Rates D4 or D5 :</t>
  </si>
  <si>
    <t>Price of natural gas for calculating the grant</t>
  </si>
  <si>
    <t>Actual amounts paid</t>
  </si>
  <si>
    <t>Transportation – Load-balancing - Inventory - Distribution</t>
  </si>
  <si>
    <t>Supply</t>
  </si>
  <si>
    <t>Énergir bill</t>
  </si>
  <si>
    <t>Actual price paid</t>
  </si>
  <si>
    <t>Énergir price (posted online)</t>
  </si>
  <si>
    <t>Default amounts</t>
  </si>
  <si>
    <t>* Mandatory fields</t>
  </si>
  <si>
    <t>Preliminary version – BEFORE THE WORK</t>
  </si>
  <si>
    <t>Description of efficiency scenario measure,
along with number of measure as it appeared in the Feasibility Study</t>
  </si>
  <si>
    <r>
      <t xml:space="preserve">Annual amount of natural gas saved    
(m³)
</t>
    </r>
    <r>
      <rPr>
        <b/>
        <sz val="9"/>
        <color rgb="FFFFFFFF"/>
        <rFont val="Arial"/>
        <family val="2"/>
        <scheme val="minor"/>
      </rPr>
      <t>D</t>
    </r>
  </si>
  <si>
    <r>
      <t xml:space="preserve">Natural gas annual savings ($)
</t>
    </r>
    <r>
      <rPr>
        <b/>
        <sz val="9"/>
        <color theme="0"/>
        <rFont val="Arial"/>
        <family val="2"/>
        <scheme val="minor"/>
      </rPr>
      <t>(A), (B) or (C) x (D)</t>
    </r>
  </si>
  <si>
    <r>
      <t>Payback
period</t>
    </r>
    <r>
      <rPr>
        <vertAlign val="superscript"/>
        <sz val="9"/>
        <color rgb="FFFFFFFF"/>
        <rFont val="Arial"/>
        <family val="2"/>
        <scheme val="minor"/>
      </rPr>
      <t>3</t>
    </r>
  </si>
  <si>
    <r>
      <t>Annual electricity saved in kWh (if applicable)</t>
    </r>
    <r>
      <rPr>
        <vertAlign val="superscript"/>
        <sz val="9"/>
        <color rgb="FFFFFFFF"/>
        <rFont val="Arial"/>
        <family val="2"/>
        <scheme val="minor"/>
      </rPr>
      <t xml:space="preserve"> 4</t>
    </r>
  </si>
  <si>
    <t xml:space="preserve">Final version – AFTER THE WORK	</t>
  </si>
  <si>
    <r>
      <t xml:space="preserve">Annual amount of natural gas saved    
(m³)
</t>
    </r>
    <r>
      <rPr>
        <b/>
        <sz val="9"/>
        <color theme="0"/>
        <rFont val="Arial"/>
        <family val="2"/>
        <scheme val="minor"/>
      </rPr>
      <t>D</t>
    </r>
  </si>
  <si>
    <t>1- All measures, including those with a payback period of less than 1 year, should be listed.</t>
  </si>
  <si>
    <t>2- For measures which result in savings of natural gas and electrcity. Do not include measures that increase electrcity consumption (such as heat pumps for example).</t>
  </si>
  <si>
    <t>Additional cost
of efficiency
scenario
measure ($)</t>
  </si>
  <si>
    <t>Additional cost
of efficiency scenario
measure ($)</t>
  </si>
  <si>
    <r>
      <t>Payback
period</t>
    </r>
    <r>
      <rPr>
        <vertAlign val="superscript"/>
        <sz val="9"/>
        <color rgb="FFFFFFFF"/>
        <rFont val="Arial"/>
        <family val="2"/>
        <scheme val="minor"/>
      </rPr>
      <t>1</t>
    </r>
  </si>
  <si>
    <r>
      <t xml:space="preserve">Annual electricity saved in kWh (if applicable) </t>
    </r>
    <r>
      <rPr>
        <vertAlign val="superscript"/>
        <sz val="9"/>
        <color rgb="FFFFFFFF"/>
        <rFont val="Arial"/>
        <family val="2"/>
        <scheme val="minor"/>
      </rPr>
      <t>2</t>
    </r>
  </si>
  <si>
    <t xml:space="preserve">Section 2 – Estimate of amount of financial assistance for implementing efficiency measures </t>
  </si>
  <si>
    <t>The amounts shown in this section are for information only and are calculated based on the information provided. Énergir will confirm the exact amount to the participant after analyzing the file. 
The participant may then send a bill to Énergir for the financial assistance to be paid.</t>
  </si>
  <si>
    <t>In which sector are you?</t>
  </si>
  <si>
    <t>At what stage of the project are you?</t>
  </si>
  <si>
    <t xml:space="preserve">Please complete the blank cell outlined in blue in the table below. </t>
  </si>
  <si>
    <t>Financial assistance:  eligible unit</t>
  </si>
  <si>
    <r>
      <t>m</t>
    </r>
    <r>
      <rPr>
        <vertAlign val="superscript"/>
        <sz val="9"/>
        <color theme="0"/>
        <rFont val="Arial"/>
        <family val="2"/>
        <scheme val="minor"/>
      </rPr>
      <t>3</t>
    </r>
    <r>
      <rPr>
        <sz val="9"/>
        <color theme="0"/>
        <rFont val="Arial"/>
        <family val="2"/>
        <scheme val="minor"/>
      </rPr>
      <t xml:space="preserve"> saved X unit assistance $/m</t>
    </r>
    <r>
      <rPr>
        <vertAlign val="superscript"/>
        <sz val="9"/>
        <color theme="0"/>
        <rFont val="Arial"/>
        <family val="2"/>
        <scheme val="minor"/>
      </rPr>
      <t>3</t>
    </r>
  </si>
  <si>
    <t>Adjusted financial assistance
(if ROI &lt;1 year with assistance)</t>
  </si>
  <si>
    <t xml:space="preserve">Eligible costs </t>
  </si>
  <si>
    <t>Display more than 10 measures per building by clicking on the + in the left margin</t>
  </si>
  <si>
    <t xml:space="preserve">3- Measures with an ROI of more than 20 years may be submitted to Énergir for a validation of the calculations.  </t>
  </si>
  <si>
    <r>
      <t>ROI eligible</t>
    </r>
    <r>
      <rPr>
        <vertAlign val="superscript"/>
        <sz val="9"/>
        <color rgb="FFFFFFFF"/>
        <rFont val="Arial"/>
        <family val="2"/>
        <scheme val="minor"/>
      </rPr>
      <t>3</t>
    </r>
    <r>
      <rPr>
        <sz val="9"/>
        <color rgb="FFFFFFFF"/>
        <rFont val="Arial"/>
        <family val="2"/>
        <scheme val="minor"/>
      </rPr>
      <t xml:space="preserve"> ?</t>
    </r>
  </si>
  <si>
    <t>Adjusted financial assistance if &gt; 50% of eligible costs</t>
  </si>
  <si>
    <t>Other grants received to date ($)</t>
  </si>
  <si>
    <t>Adjusted financial assistance if &gt; 75% of eligible costs, including other grants</t>
  </si>
  <si>
    <t xml:space="preserve">Financial assistance ceiling </t>
  </si>
  <si>
    <r>
      <t xml:space="preserve">Estimate of maximum financial assistance 
</t>
    </r>
    <r>
      <rPr>
        <sz val="10"/>
        <color theme="1"/>
        <rFont val="Arial"/>
        <family val="2"/>
        <scheme val="minor"/>
      </rPr>
      <t>(the smaller amount between the sum of the grants per measure and $1,000,000):</t>
    </r>
  </si>
  <si>
    <t xml:space="preserve">Section 3 – Signature of preliminary version – BEFORE THE WORK </t>
  </si>
  <si>
    <t>For all projects:</t>
  </si>
  <si>
    <r>
      <t xml:space="preserve">In accordance with Step 1 of the </t>
    </r>
    <r>
      <rPr>
        <i/>
        <sz val="10"/>
        <color rgb="FF002D5B"/>
        <rFont val="Arial"/>
        <family val="2"/>
        <scheme val="minor"/>
      </rPr>
      <t>Participant’s Guide</t>
    </r>
    <r>
      <rPr>
        <sz val="10"/>
        <color rgb="FF002D5B"/>
        <rFont val="Arial"/>
        <family val="2"/>
        <scheme val="minor"/>
      </rPr>
      <t>, attached are:</t>
    </r>
  </si>
  <si>
    <t>Tab 1 (Request for admissibility);</t>
  </si>
  <si>
    <t xml:space="preserve">Tab 2 (Detailed report of costs – preliminary version);	</t>
  </si>
  <si>
    <t xml:space="preserve">Tab 3 (Summary of measures – preliminary version);	</t>
  </si>
  <si>
    <t>A complete copy of the feasibility report and/or calculation files.</t>
  </si>
  <si>
    <r>
      <t>For major projects (savings of 500,000 m</t>
    </r>
    <r>
      <rPr>
        <b/>
        <vertAlign val="superscript"/>
        <sz val="10"/>
        <color rgb="FF002D5B"/>
        <rFont val="Arial"/>
        <family val="2"/>
        <scheme val="minor"/>
      </rPr>
      <t>3</t>
    </r>
    <r>
      <rPr>
        <b/>
        <sz val="10"/>
        <color rgb="FF002D5B"/>
        <rFont val="Arial"/>
        <family val="2"/>
        <scheme val="minor"/>
      </rPr>
      <t xml:space="preserve"> and over) and volontary savings monitoring projects :	</t>
    </r>
  </si>
  <si>
    <r>
      <t xml:space="preserve">In accordance with Step 1 of the </t>
    </r>
    <r>
      <rPr>
        <i/>
        <sz val="10"/>
        <color rgb="FF002D5B"/>
        <rFont val="Arial"/>
        <family val="2"/>
        <scheme val="minor"/>
      </rPr>
      <t>Participant’s Guide</t>
    </r>
    <r>
      <rPr>
        <sz val="10"/>
        <color rgb="FF002D5B"/>
        <rFont val="Arial"/>
        <family val="2"/>
        <scheme val="minor"/>
      </rPr>
      <t>, attached is:</t>
    </r>
  </si>
  <si>
    <t xml:space="preserve">Monitoring plan (Appendix 2).	</t>
  </si>
  <si>
    <t>Customer authorization:</t>
  </si>
  <si>
    <t>I hereby authorize Énergir to use the information in this report for monitoring and evaluation purposes. This information will remain strictly confidential.</t>
  </si>
  <si>
    <r>
      <rPr>
        <sz val="10"/>
        <color rgb="FFFF0000"/>
        <rFont val="Arial"/>
        <family val="2"/>
        <scheme val="minor"/>
      </rPr>
      <t>*</t>
    </r>
    <r>
      <rPr>
        <sz val="10"/>
        <color rgb="FF002D5B"/>
        <rFont val="Arial"/>
        <family val="2"/>
        <scheme val="minor"/>
      </rPr>
      <t xml:space="preserve"> Name of customer’s company:</t>
    </r>
  </si>
  <si>
    <r>
      <rPr>
        <sz val="10"/>
        <color rgb="FFED1D24"/>
        <rFont val="Arial"/>
        <family val="2"/>
        <scheme val="minor"/>
      </rPr>
      <t xml:space="preserve">* </t>
    </r>
    <r>
      <rPr>
        <sz val="10"/>
        <color rgb="FF002D5B"/>
        <rFont val="Arial"/>
        <family val="2"/>
        <scheme val="minor"/>
      </rPr>
      <t>Name of customer’s contact person:</t>
    </r>
  </si>
  <si>
    <r>
      <rPr>
        <sz val="10"/>
        <color rgb="FFED1D24"/>
        <rFont val="Arial"/>
        <family val="2"/>
        <scheme val="minor"/>
      </rPr>
      <t xml:space="preserve">* </t>
    </r>
    <r>
      <rPr>
        <sz val="10"/>
        <color rgb="FF002D5B"/>
        <rFont val="Arial"/>
        <family val="2"/>
        <scheme val="minor"/>
      </rPr>
      <t>Title:</t>
    </r>
  </si>
  <si>
    <r>
      <rPr>
        <sz val="10"/>
        <color rgb="FFED1D24"/>
        <rFont val="Arial"/>
        <family val="2"/>
        <scheme val="minor"/>
      </rPr>
      <t xml:space="preserve">* </t>
    </r>
    <r>
      <rPr>
        <sz val="10"/>
        <color rgb="FF002D5B"/>
        <rFont val="Arial"/>
        <family val="2"/>
        <scheme val="minor"/>
      </rPr>
      <t>Énergir Account No:</t>
    </r>
  </si>
  <si>
    <r>
      <rPr>
        <sz val="10"/>
        <color rgb="FFED1D24"/>
        <rFont val="Arial"/>
        <family val="2"/>
        <scheme val="minor"/>
      </rPr>
      <t xml:space="preserve">* </t>
    </r>
    <r>
      <rPr>
        <sz val="10"/>
        <color rgb="FF002D5B"/>
        <rFont val="Arial"/>
        <family val="2"/>
        <scheme val="minor"/>
      </rPr>
      <t>Date:</t>
    </r>
  </si>
  <si>
    <t>Validation by engineer:</t>
  </si>
  <si>
    <t>I certify that the calculations of energy savings are accurate and that the measures studied and/or implemented comply with the laws and regulations applicable in Québec.</t>
  </si>
  <si>
    <r>
      <rPr>
        <sz val="10"/>
        <color rgb="FFFF0000"/>
        <rFont val="Arial"/>
        <family val="2"/>
        <scheme val="minor"/>
      </rPr>
      <t>*</t>
    </r>
    <r>
      <rPr>
        <sz val="10"/>
        <color rgb="FF002D5B"/>
        <rFont val="Arial"/>
        <family val="2"/>
        <scheme val="minor"/>
      </rPr>
      <t xml:space="preserve"> Validation conducted by:</t>
    </r>
  </si>
  <si>
    <r>
      <rPr>
        <sz val="10"/>
        <color rgb="FFFF0000"/>
        <rFont val="Arial"/>
        <family val="2"/>
        <scheme val="minor"/>
      </rPr>
      <t>*</t>
    </r>
    <r>
      <rPr>
        <sz val="10"/>
        <color rgb="FF002D5B"/>
        <rFont val="Arial"/>
        <family val="2"/>
        <scheme val="minor"/>
      </rPr>
      <t xml:space="preserve"> Name of firm:</t>
    </r>
  </si>
  <si>
    <r>
      <rPr>
        <sz val="10"/>
        <color rgb="FFFF0000"/>
        <rFont val="Arial"/>
        <family val="2"/>
        <scheme val="minor"/>
      </rPr>
      <t>*</t>
    </r>
    <r>
      <rPr>
        <sz val="10"/>
        <color rgb="FF002D5B"/>
        <rFont val="Arial"/>
        <family val="2"/>
        <scheme val="minor"/>
      </rPr>
      <t xml:space="preserve"> OIQ n°:</t>
    </r>
  </si>
  <si>
    <t xml:space="preserve">Section 4 – Signature of final version – AFTER THE WORK </t>
  </si>
  <si>
    <t>This form must be sent by e-mail to Énergir by the simulator, or the simulator and the customer’s resource person must be copied on the e-mail.</t>
  </si>
  <si>
    <t>Énergir reserves the right to modify the program or to end it at any time without advance notice.  
Énergir promises to handle the requests submitted within a time limit it judges reasonable.</t>
  </si>
  <si>
    <t>4. Request for payment of financial assistance and implementation certification</t>
  </si>
  <si>
    <t>Transmission form</t>
  </si>
  <si>
    <r>
      <t xml:space="preserve">I, the undersigned, duly authorized representative of (Name of company) </t>
    </r>
    <r>
      <rPr>
        <sz val="10"/>
        <color rgb="FFFF0000"/>
        <rFont val="Arial"/>
        <family val="2"/>
        <scheme val="minor"/>
      </rPr>
      <t>*</t>
    </r>
  </si>
  <si>
    <t>hereinafter</t>
  </si>
  <si>
    <t>called the “customer”, declare that the energy efficiency measure(s) described in the “Summary of measures covered by request for financial assistance” (Tab 3),</t>
  </si>
  <si>
    <t>file number</t>
  </si>
  <si>
    <t>and approved by your your acceptance letter, have been implemented:</t>
  </si>
  <si>
    <t>In consequence whereof, we acknowledge that if the volume of natural gas saved varies from the original estimate, Énergir reserves the right to modify the amount of financial assistance it will pay.</t>
  </si>
  <si>
    <t>The implementation of all the measures was completed on</t>
  </si>
  <si>
    <t>The customer hereby agrees to give access to the building that is the subject of the financial assistance paid by Énergir. Its duly authorized representative may, on request, verify the implementation of the measures, even though the financial assistance may have already been paid.</t>
  </si>
  <si>
    <t>Information on external sources of financial assistance</t>
  </si>
  <si>
    <t>The customer also declares the following financial assistance that it has received and expects to receive from other organizations for the implementation of these measures:</t>
  </si>
  <si>
    <t>Amount received to date ($)</t>
  </si>
  <si>
    <t>Amount to be received ($)</t>
  </si>
  <si>
    <t>Total amount expected ($)</t>
  </si>
  <si>
    <t>The customer agrees that Énergir may share information with these external organizations. The customer also agrees that Énergir may revise the amount of financial assistance to take into account this external financial assistance.</t>
  </si>
  <si>
    <r>
      <t xml:space="preserve">In accordance with Step 4 of the </t>
    </r>
    <r>
      <rPr>
        <i/>
        <sz val="10"/>
        <color rgb="FF002D5B"/>
        <rFont val="Arial"/>
        <family val="2"/>
        <scheme val="minor"/>
      </rPr>
      <t>Participant’s Guide</t>
    </r>
    <r>
      <rPr>
        <sz val="10"/>
        <color rgb="FF002D5B"/>
        <rFont val="Arial"/>
        <family val="2"/>
        <scheme val="minor"/>
      </rPr>
      <t xml:space="preserve">, attached are:	</t>
    </r>
  </si>
  <si>
    <t xml:space="preserve">Tab 2 (Detailed report of costs – final version);	</t>
  </si>
  <si>
    <t xml:space="preserve">Tab 3 (Summary of measures – final version);	</t>
  </si>
  <si>
    <t xml:space="preserve">Tab 4 (Request for payment);		</t>
  </si>
  <si>
    <t>A copy of the bills for goods and services rendered related to the measures implemented, including:</t>
  </si>
  <si>
    <t>•  Customer contact details and Énergir account number;</t>
  </si>
  <si>
    <t xml:space="preserve">•  Contact details of supplier of the goods provided or services rendered; </t>
  </si>
  <si>
    <t>•  Description of the goods installed or services rendered, in line with the description of the measure in the feasibility study.</t>
  </si>
  <si>
    <t>In witness whereof, we have signed:</t>
  </si>
  <si>
    <t>Owner of facilities</t>
  </si>
  <si>
    <t>Person in charge of implementing the measure(s)</t>
  </si>
  <si>
    <r>
      <rPr>
        <sz val="10"/>
        <color rgb="FFFF0000"/>
        <rFont val="Arial"/>
        <family val="2"/>
        <scheme val="minor"/>
      </rPr>
      <t>*</t>
    </r>
    <r>
      <rPr>
        <sz val="10"/>
        <color rgb="FF002D5B"/>
        <rFont val="Arial"/>
        <family val="2"/>
        <scheme val="minor"/>
      </rPr>
      <t xml:space="preserve"> Name of company:</t>
    </r>
  </si>
  <si>
    <r>
      <rPr>
        <sz val="10"/>
        <color rgb="FFFF0000"/>
        <rFont val="Arial"/>
        <family val="2"/>
        <scheme val="minor"/>
      </rPr>
      <t>*</t>
    </r>
    <r>
      <rPr>
        <sz val="10"/>
        <color rgb="FF002D5B"/>
        <rFont val="Arial"/>
        <family val="2"/>
        <scheme val="minor"/>
      </rPr>
      <t xml:space="preserve"> Name of person in charge:</t>
    </r>
  </si>
  <si>
    <r>
      <rPr>
        <sz val="10"/>
        <color rgb="FFFF0000"/>
        <rFont val="Arial"/>
        <family val="2"/>
        <scheme val="minor"/>
      </rPr>
      <t>*</t>
    </r>
    <r>
      <rPr>
        <sz val="10"/>
        <color theme="1"/>
        <rFont val="Arial"/>
        <family val="2"/>
        <scheme val="minor"/>
      </rPr>
      <t xml:space="preserve"> Signed:</t>
    </r>
  </si>
  <si>
    <r>
      <rPr>
        <sz val="10"/>
        <color rgb="FFFF0000"/>
        <rFont val="Arial"/>
        <family val="2"/>
        <scheme val="minor"/>
      </rPr>
      <t>*</t>
    </r>
    <r>
      <rPr>
        <sz val="10"/>
        <color rgb="FF002D5B"/>
        <rFont val="Arial"/>
        <family val="2"/>
        <scheme val="minor"/>
      </rPr>
      <t xml:space="preserve"> OIQ n°: </t>
    </r>
  </si>
  <si>
    <t>This form must be sent by e-mail to Énergir by the participant, or the participant must be copied on the e-mail.  The simulator must also be copied on the e-mail.</t>
  </si>
  <si>
    <t>BILL</t>
  </si>
  <si>
    <t>Bill no.</t>
  </si>
  <si>
    <t>Date:</t>
  </si>
  <si>
    <t>Sender's contact details</t>
  </si>
  <si>
    <t>Tel:</t>
  </si>
  <si>
    <t>Fax:</t>
  </si>
  <si>
    <t>Billed to:</t>
  </si>
  <si>
    <t>Montréal, Québec</t>
  </si>
  <si>
    <t>Énergir account no.:</t>
  </si>
  <si>
    <t>Request for financial assistance</t>
  </si>
  <si>
    <t>for grant:</t>
  </si>
  <si>
    <t>Amount</t>
  </si>
  <si>
    <t>PE file:</t>
  </si>
  <si>
    <t>Work carried out at:</t>
  </si>
  <si>
    <t>Description of work:</t>
  </si>
  <si>
    <t>GST registration no.:</t>
  </si>
  <si>
    <t>QST registration no.:</t>
  </si>
  <si>
    <t>Sub-total</t>
  </si>
  <si>
    <t xml:space="preserve">Monitoring energy savings	</t>
  </si>
  <si>
    <t>Monitoring plan – Appendix 2</t>
  </si>
  <si>
    <r>
      <t>Instructions:</t>
    </r>
    <r>
      <rPr>
        <sz val="14"/>
        <color theme="1"/>
        <rFont val="Arial"/>
        <family val="2"/>
        <scheme val="minor"/>
      </rPr>
      <t xml:space="preserve"> This Appendix is a Word document that must be completed at Step 1 of the </t>
    </r>
    <r>
      <rPr>
        <i/>
        <sz val="14"/>
        <color theme="1"/>
        <rFont val="Arial"/>
        <family val="2"/>
        <scheme val="minor"/>
      </rPr>
      <t>Participants Guide</t>
    </r>
    <r>
      <rPr>
        <sz val="14"/>
        <color theme="1"/>
        <rFont val="Arial"/>
        <family val="2"/>
        <scheme val="minor"/>
      </rPr>
      <t xml:space="preserve"> for major projects (savings of 500,000 m</t>
    </r>
    <r>
      <rPr>
        <vertAlign val="superscript"/>
        <sz val="14"/>
        <color theme="1"/>
        <rFont val="Arial"/>
        <family val="2"/>
        <scheme val="minor"/>
      </rPr>
      <t>3</t>
    </r>
    <r>
      <rPr>
        <sz val="14"/>
        <color theme="1"/>
        <rFont val="Arial"/>
        <family val="2"/>
        <scheme val="minor"/>
      </rPr>
      <t xml:space="preserve"> and over) requiring mandatory savings monitoring or smaller projects wishing to carry out voluntary savings monitoring. This Appendix can be downloaded from the following hyperlink:</t>
    </r>
  </si>
  <si>
    <t>https://energir.com/files/energir_common/import/Fichiers/Affaires/EE_Programmes/Etudes_et_aide/2018/Plandesuivi_annexe2_EN.docx</t>
  </si>
  <si>
    <r>
      <t>Note : Participants whose projects result in annual natural gas savings of less than 500,000 m</t>
    </r>
    <r>
      <rPr>
        <vertAlign val="superscript"/>
        <sz val="11"/>
        <color theme="1"/>
        <rFont val="Arial"/>
        <family val="2"/>
        <scheme val="minor"/>
      </rPr>
      <t>3</t>
    </r>
    <r>
      <rPr>
        <sz val="11"/>
        <color theme="1"/>
        <rFont val="Arial"/>
        <family val="2"/>
        <scheme val="minor"/>
      </rPr>
      <t xml:space="preserve"> and who wish  to implement savings monitoring are eligible for additional financial assistance offered for savings monitoring, provided they meet Énergir's requirements surrounding this step.</t>
    </r>
  </si>
  <si>
    <t>Monitoring energy savings</t>
  </si>
  <si>
    <t>Report on Savings Monitoring and Request for payment – Appendix 3</t>
  </si>
  <si>
    <r>
      <t xml:space="preserve">Instructions: </t>
    </r>
    <r>
      <rPr>
        <sz val="10"/>
        <color rgb="FFFF0000"/>
        <rFont val="Arial"/>
        <family val="2"/>
        <scheme val="minor"/>
      </rPr>
      <t>This Appendix must be completed only for following projects (check if applicable):</t>
    </r>
  </si>
  <si>
    <r>
      <t>the annual natural gas savings estimated at the time of the Application for admissibility are 500,000 m³ and more (</t>
    </r>
    <r>
      <rPr>
        <b/>
        <sz val="10"/>
        <color rgb="FFFF0000"/>
        <rFont val="Arial"/>
        <family val="2"/>
        <scheme val="minor"/>
      </rPr>
      <t>mandatory savings monitoring</t>
    </r>
    <r>
      <rPr>
        <sz val="10"/>
        <color rgb="FFFF0000"/>
        <rFont val="Arial"/>
        <family val="2"/>
        <scheme val="minor"/>
      </rPr>
      <t>)</t>
    </r>
  </si>
  <si>
    <r>
      <t>the annual natural gas savings estimated at the time of the Application for admissibility are less than 500,000 m³ and the customer wishes to monitor the savings (</t>
    </r>
    <r>
      <rPr>
        <b/>
        <sz val="10"/>
        <color rgb="FFFF0000"/>
        <rFont val="Arial"/>
        <family val="2"/>
        <scheme val="minor"/>
      </rPr>
      <t>voluntary savings monitoring</t>
    </r>
    <r>
      <rPr>
        <sz val="10"/>
        <color rgb="FFFF0000"/>
        <rFont val="Arial"/>
        <family val="2"/>
        <scheme val="minor"/>
      </rPr>
      <t>)</t>
    </r>
  </si>
  <si>
    <t>Énergir File No.: PE</t>
  </si>
  <si>
    <t>Monitoring report from</t>
  </si>
  <si>
    <t>Section 1 – Information on external financial assistance</t>
  </si>
  <si>
    <t>The customer also declares below the financial assistance received, or expected to receive, from other organizations for the energy monitoring:</t>
  </si>
  <si>
    <t xml:space="preserve">The customer agrees that Énergir may share information with the external organizations. And the customer also agrees that Énergir may revise the amount of financial assistance to take the external financial assistance into account. </t>
  </si>
  <si>
    <t>Section 2 – Summary of results</t>
  </si>
  <si>
    <t>Present the monitoring results and specify how the data were adjusted or normalized (if applicable). Details of all the data and the calculation files must be attached to this form.</t>
  </si>
  <si>
    <t>Section 3 – Tabular summary of results of energy savings</t>
  </si>
  <si>
    <t>Description of measure
or scenario</t>
  </si>
  <si>
    <t>Energy savings envisaged in
request for grant
(see Onglet 3 of Request for Grant)</t>
  </si>
  <si>
    <t>Actual annual savings
for monitoring period
(Results of Savings Monitoring Plan)</t>
  </si>
  <si>
    <t>Difference</t>
  </si>
  <si>
    <r>
      <t>Description of measure</t>
    </r>
    <r>
      <rPr>
        <b/>
        <vertAlign val="superscript"/>
        <sz val="9"/>
        <color theme="4"/>
        <rFont val="Arial"/>
        <family val="2"/>
        <scheme val="minor"/>
      </rPr>
      <t>1</t>
    </r>
  </si>
  <si>
    <r>
      <t>Natural gas (m</t>
    </r>
    <r>
      <rPr>
        <b/>
        <vertAlign val="superscript"/>
        <sz val="9"/>
        <color theme="4"/>
        <rFont val="Arial"/>
        <family val="2"/>
        <scheme val="minor"/>
      </rPr>
      <t>3</t>
    </r>
    <r>
      <rPr>
        <b/>
        <sz val="9"/>
        <color theme="4"/>
        <rFont val="Arial"/>
        <family val="2"/>
        <scheme val="minor"/>
      </rPr>
      <t>)</t>
    </r>
  </si>
  <si>
    <t>1-All measures, including those with a payback period of less than 1 year, should be listed.</t>
  </si>
  <si>
    <t>Section 4 – Explain the changes that occurred compared with the methodology initially proposed in the Monitoring Plan</t>
  </si>
  <si>
    <t>Section 5 – Explain the differences between the savings envisaged and those recorded</t>
  </si>
  <si>
    <t>Section 6 – Recommendations to ensure the performance of the measures implemented and the savings envisaged</t>
  </si>
  <si>
    <t>Section 7 – Impact of proposed corrective action on energy savings (if applicable)</t>
  </si>
  <si>
    <t>Section 8 – Costs and fees of savings monitoring</t>
  </si>
  <si>
    <t>Show expenses related to savings monitoring.</t>
  </si>
  <si>
    <t>Information on expenses for savings
monitoring project</t>
  </si>
  <si>
    <t>Actual expenses ($)</t>
  </si>
  <si>
    <t>Measurement equipment</t>
  </si>
  <si>
    <t>Installation costs</t>
  </si>
  <si>
    <t>Engineering fees</t>
  </si>
  <si>
    <t>Other</t>
  </si>
  <si>
    <t>Section 9 – Conclusion and other pertinent comments:</t>
  </si>
  <si>
    <t>For major projects only:</t>
  </si>
  <si>
    <r>
      <t xml:space="preserve">In accordance with Step 6 of the </t>
    </r>
    <r>
      <rPr>
        <i/>
        <sz val="10"/>
        <color rgb="FF002D5B"/>
        <rFont val="Arial"/>
        <family val="2"/>
        <scheme val="minor"/>
      </rPr>
      <t>Participant’s Guide</t>
    </r>
    <r>
      <rPr>
        <sz val="10"/>
        <color rgb="FF002D5B"/>
        <rFont val="Arial"/>
        <family val="2"/>
        <scheme val="minor"/>
      </rPr>
      <t>, attached are:</t>
    </r>
  </si>
  <si>
    <t>Report on Monitoring and Request for payment (Appendix 3);</t>
  </si>
  <si>
    <t>A copy of the bills from the suppliers of goods provided or services rendered for savings monitoring only, including:</t>
  </si>
  <si>
    <t>•  Description of the goods installed or services rendered.</t>
  </si>
  <si>
    <r>
      <rPr>
        <sz val="10"/>
        <color rgb="FFFF0000"/>
        <rFont val="Arial"/>
        <family val="2"/>
        <scheme val="minor"/>
      </rPr>
      <t>*</t>
    </r>
    <r>
      <rPr>
        <sz val="10"/>
        <color theme="1"/>
        <rFont val="Arial"/>
        <family val="2"/>
        <scheme val="minor"/>
      </rPr>
      <t xml:space="preserve"> Date:</t>
    </r>
  </si>
  <si>
    <t>I certify that the calculations of the energy savings comply with, and that the measures
studied and/or implemented respect, the laws and regulations applicable in Québec.</t>
  </si>
  <si>
    <r>
      <rPr>
        <sz val="10"/>
        <color rgb="FFFF0000"/>
        <rFont val="Arial"/>
        <family val="2"/>
        <scheme val="minor"/>
      </rPr>
      <t>*</t>
    </r>
    <r>
      <rPr>
        <sz val="10"/>
        <color rgb="FF002D5B"/>
        <rFont val="Arial"/>
        <family val="2"/>
        <scheme val="minor"/>
      </rPr>
      <t xml:space="preserve"> OIQ No:</t>
    </r>
  </si>
  <si>
    <t>The customer declares that the information provided in all the documents submitted to get Energir financial assistance is accurate and complete. The customer agrees that Énergir may check with other organizations likely to be participating financially in this project and to share information with them. The customer acknowledges that any false declaration may lead to a full repayment of the financial assistance paid by Énergir.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</si>
</sst>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 #,##0.00_)\ &quot;$&quot;_ ;_ * \(#,##0.00\)\ &quot;$&quot;_ ;_ * &quot;-&quot;??_)\ &quot;$&quot;_ ;_ @_ "/>
    <numFmt numFmtId="164" formatCode="_(* #,##0.00_);_(* \(#,##0.00\);_(* &quot;-&quot;??_);_(@_)"/>
    <numFmt numFmtId="165" formatCode="_-* #,##0.00\ _$_-;_-* #,##0.00\ _$\-;_-* &quot;-&quot;??\ _$_-;_-@_-"/>
    <numFmt numFmtId="166" formatCode="yyyy/mm/dd;@"/>
    <numFmt numFmtId="167" formatCode="#,##0.00\ _$"/>
    <numFmt numFmtId="168" formatCode="_ * #,##0.0_)\ _$_ ;_ * \(#,##0.0\)\ _$_ ;_ * &quot;-&quot;??_)\ _$_ ;_ @_ "/>
    <numFmt numFmtId="169" formatCode="#,##0.00\ &quot;$&quot;"/>
    <numFmt numFmtId="170" formatCode="#,##0\ &quot;$&quot;"/>
    <numFmt numFmtId="171" formatCode="#,##0&quot; m³&quot;"/>
    <numFmt numFmtId="172" formatCode="#,##0.0&quot; $/m³&quot;"/>
    <numFmt numFmtId="173" formatCode="0.0"/>
    <numFmt numFmtId="174" formatCode="#,##0&quot; kWh&quot;"/>
    <numFmt numFmtId="175" formatCode="_ * #,##0_)\ &quot;$&quot;_ ;_ * \(#,##0\)\ &quot;$&quot;_ ;_ * &quot;-&quot;??_)\ &quot;$&quot;_ ;_ @_ "/>
    <numFmt numFmtId="176" formatCode="[$$-1009]#,##0.00"/>
  </numFmts>
  <fonts count="111">
    <font>
      <sz val="11"/>
      <color theme="1"/>
      <name val="Arial"/>
      <family val="2"/>
      <scheme val="minor"/>
    </font>
    <font>
      <sz val="12"/>
      <color theme="1"/>
      <name val="Arial"/>
      <family val="2"/>
      <scheme val="minor"/>
    </font>
    <font>
      <sz val="11"/>
      <color theme="1"/>
      <name val="Arial"/>
      <family val="2"/>
      <scheme val="minor"/>
    </font>
    <font>
      <sz val="11"/>
      <color rgb="FFFF0000"/>
      <name val="Arial"/>
      <family val="2"/>
      <scheme val="minor"/>
    </font>
    <font>
      <b/>
      <sz val="16"/>
      <color theme="1"/>
      <name val="Arial"/>
      <family val="2"/>
      <scheme val="minor"/>
    </font>
    <font>
      <b/>
      <sz val="20"/>
      <color rgb="FF004070"/>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sz val="10"/>
      <color rgb="FFFF0000"/>
      <name val="Arial"/>
      <family val="2"/>
      <scheme val="minor"/>
    </font>
    <font>
      <sz val="10"/>
      <color theme="1"/>
      <name val="Arial"/>
      <family val="2"/>
      <scheme val="minor"/>
    </font>
    <font>
      <b/>
      <sz val="14"/>
      <color theme="1"/>
      <name val="Arial"/>
      <family val="2"/>
      <scheme val="minor"/>
    </font>
    <font>
      <b/>
      <sz val="10"/>
      <color theme="1"/>
      <name val="Arial"/>
      <family val="2"/>
      <scheme val="minor"/>
    </font>
    <font>
      <sz val="5"/>
      <color theme="1"/>
      <name val="Arial"/>
      <family val="2"/>
      <scheme val="minor"/>
    </font>
    <font>
      <b/>
      <sz val="10"/>
      <color theme="0"/>
      <name val="Arial"/>
      <family val="2"/>
      <scheme val="minor"/>
    </font>
    <font>
      <sz val="10"/>
      <name val="Arial"/>
      <family val="2"/>
    </font>
    <font>
      <b/>
      <sz val="10"/>
      <color rgb="FFFF0000"/>
      <name val="Arial"/>
      <family val="2"/>
      <scheme val="minor"/>
    </font>
    <font>
      <sz val="9"/>
      <color theme="1"/>
      <name val="Arial"/>
      <family val="2"/>
      <scheme val="minor"/>
    </font>
    <font>
      <b/>
      <sz val="11"/>
      <color theme="1"/>
      <name val="Arial"/>
      <family val="2"/>
      <scheme val="minor"/>
    </font>
    <font>
      <sz val="11"/>
      <color theme="1"/>
      <name val="Arial"/>
      <family val="2"/>
    </font>
    <font>
      <u/>
      <sz val="11"/>
      <color theme="10"/>
      <name val="Arial"/>
      <family val="2"/>
      <scheme val="minor"/>
    </font>
    <font>
      <i/>
      <sz val="10"/>
      <color rgb="FF002D5B"/>
      <name val="Arial"/>
      <family val="2"/>
      <scheme val="minor"/>
    </font>
    <font>
      <sz val="8"/>
      <name val="Arial"/>
      <family val="2"/>
      <scheme val="minor"/>
    </font>
    <font>
      <sz val="8"/>
      <name val="Arial"/>
      <family val="2"/>
    </font>
    <font>
      <sz val="10"/>
      <color theme="0" tint="-0.14999847407452621"/>
      <name val="Arial"/>
      <family val="2"/>
    </font>
    <font>
      <b/>
      <sz val="20"/>
      <name val="Arial"/>
      <family val="2"/>
    </font>
    <font>
      <b/>
      <sz val="10"/>
      <color theme="1"/>
      <name val="Arial"/>
      <family val="2"/>
    </font>
    <font>
      <sz val="10"/>
      <color theme="1"/>
      <name val="Arial"/>
      <family val="2"/>
    </font>
    <font>
      <b/>
      <sz val="10"/>
      <color theme="2"/>
      <name val="Arial"/>
      <family val="2"/>
    </font>
    <font>
      <sz val="10"/>
      <color theme="2"/>
      <name val="Arial"/>
      <family val="2"/>
    </font>
    <font>
      <u/>
      <sz val="10"/>
      <color theme="2"/>
      <name val="Arial"/>
      <family val="2"/>
    </font>
    <font>
      <i/>
      <sz val="6"/>
      <name val="Arial"/>
      <family val="2"/>
    </font>
    <font>
      <b/>
      <sz val="10"/>
      <color indexed="10"/>
      <name val="Arial"/>
      <family val="2"/>
    </font>
    <font>
      <sz val="8"/>
      <color rgb="FF000000"/>
      <name val="Tahoma"/>
      <family val="2"/>
    </font>
    <font>
      <sz val="8"/>
      <color rgb="FF000000"/>
      <name val="Arial"/>
      <family val="2"/>
    </font>
    <font>
      <sz val="14"/>
      <color theme="1"/>
      <name val="Arial"/>
      <family val="2"/>
      <scheme val="minor"/>
    </font>
    <font>
      <b/>
      <u/>
      <sz val="14"/>
      <color rgb="FF00B0F0"/>
      <name val="Arial"/>
      <family val="2"/>
      <scheme val="minor"/>
    </font>
    <font>
      <b/>
      <sz val="14"/>
      <color rgb="FF00B0F0"/>
      <name val="Arial"/>
      <family val="2"/>
      <scheme val="minor"/>
    </font>
    <font>
      <sz val="8"/>
      <color theme="1"/>
      <name val="Arial"/>
      <family val="2"/>
      <scheme val="minor"/>
    </font>
    <font>
      <sz val="8"/>
      <color rgb="FF002D5B"/>
      <name val="Arial"/>
      <family val="2"/>
      <scheme val="minor"/>
    </font>
    <font>
      <b/>
      <sz val="11"/>
      <color rgb="FFFF0000"/>
      <name val="Arial"/>
      <family val="2"/>
      <scheme val="minor"/>
    </font>
    <font>
      <b/>
      <sz val="10"/>
      <color rgb="FF00AEEF"/>
      <name val="Arial"/>
      <family val="2"/>
      <scheme val="minor"/>
    </font>
    <font>
      <vertAlign val="superscript"/>
      <sz val="11"/>
      <color theme="1"/>
      <name val="Arial"/>
      <family val="2"/>
      <scheme val="minor"/>
    </font>
    <font>
      <i/>
      <sz val="11"/>
      <color theme="1"/>
      <name val="Arial"/>
      <family val="2"/>
      <scheme val="minor"/>
    </font>
    <font>
      <b/>
      <vertAlign val="superscript"/>
      <sz val="10"/>
      <color rgb="FF002D5B"/>
      <name val="Arial"/>
      <family val="2"/>
      <scheme val="minor"/>
    </font>
    <font>
      <b/>
      <sz val="14"/>
      <color theme="1"/>
      <name val="Arial"/>
      <family val="2"/>
    </font>
    <font>
      <b/>
      <sz val="18"/>
      <color theme="2"/>
      <name val="Arial"/>
      <family val="2"/>
    </font>
    <font>
      <b/>
      <sz val="12"/>
      <color theme="1"/>
      <name val="Arial"/>
      <family val="2"/>
    </font>
    <font>
      <b/>
      <sz val="30"/>
      <color rgb="FF00AEEF"/>
      <name val="Arial"/>
      <family val="2"/>
      <scheme val="minor"/>
    </font>
    <font>
      <b/>
      <sz val="10"/>
      <color rgb="FF002855"/>
      <name val="Arial"/>
      <family val="2"/>
      <scheme val="minor"/>
    </font>
    <font>
      <vertAlign val="superscript"/>
      <sz val="10"/>
      <color rgb="FF002D5B"/>
      <name val="Arial"/>
      <family val="2"/>
      <scheme val="minor"/>
    </font>
    <font>
      <sz val="10"/>
      <color rgb="FF002060"/>
      <name val="Arial"/>
      <family val="2"/>
      <scheme val="minor"/>
    </font>
    <font>
      <b/>
      <sz val="10"/>
      <color rgb="FF002060"/>
      <name val="Arial"/>
      <family val="2"/>
      <scheme val="minor"/>
    </font>
    <font>
      <sz val="11"/>
      <color rgb="FF002060"/>
      <name val="Arial"/>
      <family val="2"/>
      <scheme val="minor"/>
    </font>
    <font>
      <b/>
      <vertAlign val="superscript"/>
      <sz val="10"/>
      <color theme="0"/>
      <name val="Arial"/>
      <family val="2"/>
      <scheme val="minor"/>
    </font>
    <font>
      <b/>
      <sz val="10"/>
      <color theme="0"/>
      <name val="Calibri"/>
      <family val="2"/>
    </font>
    <font>
      <b/>
      <sz val="10"/>
      <color theme="0"/>
      <name val="Arial"/>
      <family val="2"/>
    </font>
    <font>
      <b/>
      <sz val="10"/>
      <color rgb="FFFFFFFF"/>
      <name val="Calibri"/>
      <family val="2"/>
    </font>
    <font>
      <b/>
      <sz val="10"/>
      <color rgb="FFFFFFFF"/>
      <name val="Arial"/>
      <family val="2"/>
    </font>
    <font>
      <sz val="10"/>
      <color rgb="FF002060"/>
      <name val="Arial"/>
      <family val="2"/>
    </font>
    <font>
      <vertAlign val="superscript"/>
      <sz val="10"/>
      <name val="Arial"/>
      <family val="2"/>
      <scheme val="minor"/>
    </font>
    <font>
      <sz val="18"/>
      <color theme="1"/>
      <name val="Arial"/>
      <family val="2"/>
      <scheme val="minor"/>
    </font>
    <font>
      <sz val="10"/>
      <color rgb="FF000000"/>
      <name val="Calibri"/>
      <family val="2"/>
    </font>
    <font>
      <sz val="12"/>
      <color theme="1"/>
      <name val="Arial"/>
      <family val="2"/>
    </font>
    <font>
      <vertAlign val="superscript"/>
      <sz val="14"/>
      <color theme="1"/>
      <name val="Arial"/>
      <family val="2"/>
      <scheme val="minor"/>
    </font>
    <font>
      <vertAlign val="superscript"/>
      <sz val="10"/>
      <color theme="1"/>
      <name val="Arial"/>
      <family val="2"/>
      <scheme val="minor"/>
    </font>
    <font>
      <b/>
      <vertAlign val="superscript"/>
      <sz val="10"/>
      <color rgb="FF002060"/>
      <name val="Arial (Corps)"/>
    </font>
    <font>
      <sz val="8"/>
      <color rgb="FF002060"/>
      <name val="Arial"/>
      <family val="2"/>
      <scheme val="minor"/>
    </font>
    <font>
      <vertAlign val="superscript"/>
      <sz val="8"/>
      <color rgb="FF002060"/>
      <name val="Arial (Corps)"/>
    </font>
    <font>
      <sz val="10"/>
      <color rgb="FFFF0000"/>
      <name val="Arial (Corps)"/>
    </font>
    <font>
      <sz val="11"/>
      <color theme="0"/>
      <name val="Arial"/>
      <family val="2"/>
      <scheme val="minor"/>
    </font>
    <font>
      <sz val="10"/>
      <color theme="0"/>
      <name val="Arial"/>
      <family val="2"/>
      <scheme val="minor"/>
    </font>
    <font>
      <b/>
      <sz val="16"/>
      <color theme="1"/>
      <name val="Arial"/>
      <family val="2"/>
    </font>
    <font>
      <b/>
      <sz val="14"/>
      <color theme="4"/>
      <name val="Arial"/>
      <family val="2"/>
    </font>
    <font>
      <sz val="11"/>
      <color rgb="FFFF0000"/>
      <name val="Arial (Corps)"/>
    </font>
    <font>
      <sz val="9"/>
      <color rgb="FFFFFFFF"/>
      <name val="Arial"/>
      <family val="2"/>
      <scheme val="minor"/>
    </font>
    <font>
      <sz val="9"/>
      <color theme="0"/>
      <name val="Arial"/>
      <family val="2"/>
      <scheme val="minor"/>
    </font>
    <font>
      <vertAlign val="superscript"/>
      <sz val="9"/>
      <color theme="0"/>
      <name val="Arial"/>
      <family val="2"/>
      <scheme val="minor"/>
    </font>
    <font>
      <b/>
      <sz val="9"/>
      <color theme="0"/>
      <name val="Arial"/>
      <family val="2"/>
      <scheme val="minor"/>
    </font>
    <font>
      <sz val="9"/>
      <color rgb="FF000000"/>
      <name val="Tahoma"/>
      <family val="2"/>
    </font>
    <font>
      <sz val="9"/>
      <color rgb="FF002060"/>
      <name val="Arial"/>
      <family val="2"/>
      <scheme val="minor"/>
    </font>
    <font>
      <sz val="9"/>
      <color theme="10"/>
      <name val="Arial"/>
      <family val="2"/>
      <scheme val="minor"/>
    </font>
    <font>
      <sz val="9"/>
      <name val="Arial"/>
      <family val="2"/>
      <scheme val="minor"/>
    </font>
    <font>
      <sz val="9"/>
      <color rgb="FF002D5B"/>
      <name val="Arial"/>
      <family val="2"/>
      <scheme val="minor"/>
    </font>
    <font>
      <vertAlign val="superscript"/>
      <sz val="9"/>
      <color rgb="FFFFFFFF"/>
      <name val="Arial"/>
      <family val="2"/>
      <scheme val="minor"/>
    </font>
    <font>
      <b/>
      <sz val="8"/>
      <color theme="1"/>
      <name val="Arial"/>
      <family val="2"/>
      <scheme val="minor"/>
    </font>
    <font>
      <sz val="9"/>
      <color rgb="FFFF0000"/>
      <name val="Arial"/>
      <family val="2"/>
      <scheme val="minor"/>
    </font>
    <font>
      <b/>
      <sz val="12"/>
      <color theme="0"/>
      <name val="Arial"/>
      <family val="2"/>
      <scheme val="minor"/>
    </font>
    <font>
      <sz val="10"/>
      <color rgb="FFFA06E3"/>
      <name val="Arial"/>
      <family val="2"/>
      <scheme val="minor"/>
    </font>
    <font>
      <sz val="11"/>
      <color rgb="FFFA06E3"/>
      <name val="Arial"/>
      <family val="2"/>
      <scheme val="minor"/>
    </font>
    <font>
      <sz val="5"/>
      <color theme="1"/>
      <name val="Calibri"/>
      <family val="2"/>
    </font>
    <font>
      <b/>
      <sz val="14"/>
      <color theme="2"/>
      <name val="Arial"/>
      <family val="2"/>
    </font>
    <font>
      <b/>
      <sz val="14"/>
      <color theme="2"/>
      <name val="Arial"/>
      <family val="2"/>
      <scheme val="minor"/>
    </font>
    <font>
      <b/>
      <sz val="14"/>
      <color theme="0"/>
      <name val="Arial"/>
      <family val="2"/>
    </font>
    <font>
      <b/>
      <sz val="10"/>
      <color rgb="FF00B0F0"/>
      <name val="Arial"/>
      <family val="2"/>
      <scheme val="minor"/>
    </font>
    <font>
      <b/>
      <sz val="9"/>
      <color rgb="FF00B0F0"/>
      <name val="Arial"/>
      <family val="2"/>
      <scheme val="minor"/>
    </font>
    <font>
      <sz val="12"/>
      <color theme="2" tint="-0.499984740745262"/>
      <name val="Arial"/>
      <family val="2"/>
      <scheme val="minor"/>
    </font>
    <font>
      <i/>
      <sz val="10"/>
      <color theme="2" tint="-0.499984740745262"/>
      <name val="Arial"/>
      <family val="2"/>
      <scheme val="minor"/>
    </font>
    <font>
      <b/>
      <sz val="12"/>
      <color theme="0"/>
      <name val="Arial (Corps)"/>
    </font>
    <font>
      <vertAlign val="superscript"/>
      <sz val="8"/>
      <color rgb="FF002D5B"/>
      <name val="Arial"/>
      <family val="2"/>
      <scheme val="minor"/>
    </font>
    <font>
      <i/>
      <sz val="11"/>
      <color rgb="FFFF0000"/>
      <name val="Arial"/>
      <family val="2"/>
      <scheme val="minor"/>
    </font>
    <font>
      <b/>
      <sz val="9"/>
      <color rgb="FFFFFFFF"/>
      <name val="Arial"/>
      <family val="2"/>
      <scheme val="minor"/>
    </font>
    <font>
      <i/>
      <sz val="14"/>
      <color theme="1"/>
      <name val="Arial"/>
      <family val="2"/>
      <scheme val="minor"/>
    </font>
    <font>
      <b/>
      <sz val="9"/>
      <color theme="4"/>
      <name val="Arial"/>
      <family val="2"/>
      <scheme val="minor"/>
    </font>
    <font>
      <b/>
      <vertAlign val="superscript"/>
      <sz val="9"/>
      <color theme="4"/>
      <name val="Arial"/>
      <family val="2"/>
      <scheme val="minor"/>
    </font>
  </fonts>
  <fills count="24">
    <fill>
      <patternFill patternType="none"/>
    </fill>
    <fill>
      <patternFill patternType="gray125"/>
    </fill>
    <fill>
      <patternFill patternType="solid">
        <fgColor rgb="FF00AEEF"/>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indexed="40"/>
        <bgColor indexed="64"/>
      </patternFill>
    </fill>
    <fill>
      <patternFill patternType="solid">
        <fgColor rgb="FFDAEEF4"/>
        <bgColor indexed="64"/>
      </patternFill>
    </fill>
    <fill>
      <patternFill patternType="solid">
        <fgColor theme="0" tint="-0.249977111117893"/>
        <bgColor indexed="64"/>
      </patternFill>
    </fill>
    <fill>
      <patternFill patternType="solid">
        <fgColor rgb="FF00AEEF"/>
        <bgColor indexed="64"/>
      </patternFill>
    </fill>
    <fill>
      <patternFill patternType="solid">
        <fgColor rgb="FFBFBFBF"/>
        <bgColor indexed="64"/>
      </patternFill>
    </fill>
    <fill>
      <patternFill patternType="solid">
        <fgColor rgb="FFD5E9FF"/>
        <bgColor indexed="64"/>
      </patternFill>
    </fill>
    <fill>
      <patternFill patternType="solid">
        <fgColor rgb="FF002060"/>
        <bgColor indexed="64"/>
      </patternFill>
    </fill>
    <fill>
      <patternFill patternType="solid">
        <fgColor theme="6" tint="-9.9978637043366805E-2"/>
        <bgColor indexed="64"/>
      </patternFill>
    </fill>
    <fill>
      <patternFill patternType="solid">
        <fgColor theme="1"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rgb="FF0047BB"/>
        <bgColor indexed="64"/>
      </patternFill>
    </fill>
    <fill>
      <patternFill patternType="solid">
        <fgColor theme="4"/>
        <bgColor indexed="64"/>
      </patternFill>
    </fill>
    <fill>
      <patternFill patternType="solid">
        <fgColor theme="5"/>
        <bgColor indexed="64"/>
      </patternFill>
    </fill>
    <fill>
      <patternFill patternType="solid">
        <fgColor theme="2" tint="-0.14999847407452621"/>
        <bgColor indexed="64"/>
      </patternFill>
    </fill>
    <fill>
      <patternFill patternType="solid">
        <fgColor theme="0" tint="-4.9989318521683403E-2"/>
        <bgColor indexed="64"/>
      </patternFill>
    </fill>
    <fill>
      <patternFill patternType="solid">
        <fgColor rgb="FFD9D9D9"/>
        <bgColor indexed="64"/>
      </patternFill>
    </fill>
  </fills>
  <borders count="18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rgb="FF00B0F0"/>
      </right>
      <top style="medium">
        <color rgb="FF00B0F0"/>
      </top>
      <bottom style="medium">
        <color rgb="FF00B0F0"/>
      </bottom>
      <diagonal/>
    </border>
    <border>
      <left style="medium">
        <color rgb="FF00B0F0"/>
      </left>
      <right/>
      <top style="medium">
        <color rgb="FF00B0F0"/>
      </top>
      <bottom style="medium">
        <color rgb="FF00B0F0"/>
      </bottom>
      <diagonal/>
    </border>
    <border>
      <left/>
      <right/>
      <top style="medium">
        <color theme="1"/>
      </top>
      <bottom/>
      <diagonal/>
    </border>
    <border>
      <left style="thin">
        <color indexed="64"/>
      </left>
      <right style="thin">
        <color indexed="64"/>
      </right>
      <top/>
      <bottom/>
      <diagonal/>
    </border>
    <border>
      <left/>
      <right/>
      <top style="thin">
        <color theme="1"/>
      </top>
      <bottom/>
      <diagonal/>
    </border>
    <border>
      <left/>
      <right/>
      <top/>
      <bottom style="thin">
        <color theme="1"/>
      </bottom>
      <diagonal/>
    </border>
    <border>
      <left style="medium">
        <color rgb="FF00AEEF"/>
      </left>
      <right/>
      <top style="medium">
        <color rgb="FF00AEEF"/>
      </top>
      <bottom style="medium">
        <color rgb="FF00AEEF"/>
      </bottom>
      <diagonal/>
    </border>
    <border>
      <left/>
      <right/>
      <top style="medium">
        <color rgb="FF00AEEF"/>
      </top>
      <bottom style="medium">
        <color rgb="FF00AEEF"/>
      </bottom>
      <diagonal/>
    </border>
    <border>
      <left/>
      <right style="medium">
        <color rgb="FF00AEEF"/>
      </right>
      <top style="medium">
        <color rgb="FF00AEEF"/>
      </top>
      <bottom style="medium">
        <color rgb="FF00AEEF"/>
      </bottom>
      <diagonal/>
    </border>
    <border>
      <left style="medium">
        <color rgb="FF00AEEF"/>
      </left>
      <right style="medium">
        <color rgb="FF00AEEF"/>
      </right>
      <top style="medium">
        <color rgb="FF00AEEF"/>
      </top>
      <bottom style="medium">
        <color rgb="FF00AEEF"/>
      </bottom>
      <diagonal/>
    </border>
    <border>
      <left/>
      <right/>
      <top style="medium">
        <color rgb="FF00AEEF"/>
      </top>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2" tint="-0.14996795556505021"/>
      </left>
      <right style="medium">
        <color theme="2" tint="-0.14996795556505021"/>
      </right>
      <top/>
      <bottom/>
      <diagonal/>
    </border>
    <border>
      <left style="medium">
        <color theme="2" tint="-0.14996795556505021"/>
      </left>
      <right/>
      <top/>
      <bottom/>
      <diagonal/>
    </border>
    <border>
      <left/>
      <right/>
      <top/>
      <bottom style="medium">
        <color theme="0"/>
      </bottom>
      <diagonal/>
    </border>
    <border>
      <left/>
      <right/>
      <top/>
      <bottom style="thin">
        <color indexed="64"/>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rgb="FF009FDF"/>
      </left>
      <right style="medium">
        <color rgb="FF009FDF"/>
      </right>
      <top style="medium">
        <color rgb="FF009FDF"/>
      </top>
      <bottom style="medium">
        <color rgb="FF009FDF"/>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rgb="FF00AEEF"/>
      </left>
      <right style="medium">
        <color rgb="FF00AEEF"/>
      </right>
      <top style="medium">
        <color rgb="FF00AEEF"/>
      </top>
      <bottom style="thin">
        <color rgb="FF002060"/>
      </bottom>
      <diagonal/>
    </border>
    <border>
      <left style="medium">
        <color rgb="FF00AEEF"/>
      </left>
      <right style="medium">
        <color rgb="FF00AEEF"/>
      </right>
      <top style="thin">
        <color rgb="FF002060"/>
      </top>
      <bottom style="thin">
        <color rgb="FF002060"/>
      </bottom>
      <diagonal/>
    </border>
    <border>
      <left style="medium">
        <color rgb="FF00AEEF"/>
      </left>
      <right style="medium">
        <color rgb="FF00AEEF"/>
      </right>
      <top style="thin">
        <color rgb="FF002060"/>
      </top>
      <bottom style="medium">
        <color rgb="FF00AEEF"/>
      </bottom>
      <diagonal/>
    </border>
    <border>
      <left style="medium">
        <color rgb="FF00AEEF"/>
      </left>
      <right style="thin">
        <color rgb="FF002060"/>
      </right>
      <top style="medium">
        <color rgb="FF00AEEF"/>
      </top>
      <bottom style="thin">
        <color rgb="FF002060"/>
      </bottom>
      <diagonal/>
    </border>
    <border>
      <left style="thin">
        <color rgb="FF002060"/>
      </left>
      <right style="medium">
        <color rgb="FF00AEEF"/>
      </right>
      <top style="medium">
        <color rgb="FF00AEEF"/>
      </top>
      <bottom style="thin">
        <color rgb="FF002060"/>
      </bottom>
      <diagonal/>
    </border>
    <border>
      <left style="medium">
        <color rgb="FF00AEEF"/>
      </left>
      <right style="thin">
        <color rgb="FF002060"/>
      </right>
      <top style="thin">
        <color rgb="FF002060"/>
      </top>
      <bottom style="thin">
        <color rgb="FF002060"/>
      </bottom>
      <diagonal/>
    </border>
    <border>
      <left style="thin">
        <color rgb="FF002060"/>
      </left>
      <right style="medium">
        <color rgb="FF00AEEF"/>
      </right>
      <top style="thin">
        <color rgb="FF002060"/>
      </top>
      <bottom style="thin">
        <color rgb="FF002060"/>
      </bottom>
      <diagonal/>
    </border>
    <border>
      <left style="medium">
        <color rgb="FF00AEEF"/>
      </left>
      <right style="thin">
        <color rgb="FF002060"/>
      </right>
      <top style="thin">
        <color rgb="FF002060"/>
      </top>
      <bottom style="medium">
        <color rgb="FF00AEEF"/>
      </bottom>
      <diagonal/>
    </border>
    <border>
      <left style="thin">
        <color rgb="FF002060"/>
      </left>
      <right style="medium">
        <color rgb="FF00AEEF"/>
      </right>
      <top style="thin">
        <color rgb="FF002060"/>
      </top>
      <bottom style="medium">
        <color rgb="FF00AEEF"/>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style="thin">
        <color theme="1"/>
      </top>
      <bottom style="thin">
        <color theme="1"/>
      </bottom>
      <diagonal/>
    </border>
    <border>
      <left style="medium">
        <color theme="4"/>
      </left>
      <right style="thin">
        <color theme="1"/>
      </right>
      <top style="medium">
        <color theme="4"/>
      </top>
      <bottom style="thin">
        <color theme="1"/>
      </bottom>
      <diagonal/>
    </border>
    <border>
      <left style="thin">
        <color theme="1"/>
      </left>
      <right style="thin">
        <color theme="1"/>
      </right>
      <top style="medium">
        <color theme="4"/>
      </top>
      <bottom style="thin">
        <color theme="1"/>
      </bottom>
      <diagonal/>
    </border>
    <border>
      <left style="thin">
        <color theme="1"/>
      </left>
      <right/>
      <top style="medium">
        <color theme="4"/>
      </top>
      <bottom style="thin">
        <color theme="1"/>
      </bottom>
      <diagonal/>
    </border>
    <border>
      <left/>
      <right/>
      <top style="medium">
        <color theme="4"/>
      </top>
      <bottom style="thin">
        <color theme="1"/>
      </bottom>
      <diagonal/>
    </border>
    <border>
      <left/>
      <right style="thin">
        <color theme="1"/>
      </right>
      <top style="medium">
        <color theme="4"/>
      </top>
      <bottom style="thin">
        <color theme="1"/>
      </bottom>
      <diagonal/>
    </border>
    <border>
      <left style="thin">
        <color theme="1"/>
      </left>
      <right style="medium">
        <color theme="4"/>
      </right>
      <top style="medium">
        <color theme="4"/>
      </top>
      <bottom style="thin">
        <color theme="1"/>
      </bottom>
      <diagonal/>
    </border>
    <border>
      <left style="medium">
        <color theme="4"/>
      </left>
      <right style="thin">
        <color theme="1"/>
      </right>
      <top style="thin">
        <color theme="1"/>
      </top>
      <bottom style="thin">
        <color theme="1"/>
      </bottom>
      <diagonal/>
    </border>
    <border>
      <left style="thin">
        <color theme="1"/>
      </left>
      <right style="medium">
        <color theme="4"/>
      </right>
      <top style="thin">
        <color theme="1"/>
      </top>
      <bottom style="thin">
        <color theme="1"/>
      </bottom>
      <diagonal/>
    </border>
    <border>
      <left style="medium">
        <color theme="4"/>
      </left>
      <right style="thin">
        <color theme="1"/>
      </right>
      <top style="thin">
        <color theme="1"/>
      </top>
      <bottom style="medium">
        <color theme="4"/>
      </bottom>
      <diagonal/>
    </border>
    <border>
      <left style="thin">
        <color theme="1"/>
      </left>
      <right style="thin">
        <color theme="1"/>
      </right>
      <top style="thin">
        <color theme="1"/>
      </top>
      <bottom style="medium">
        <color theme="4"/>
      </bottom>
      <diagonal/>
    </border>
    <border>
      <left style="thin">
        <color theme="1"/>
      </left>
      <right/>
      <top style="thin">
        <color theme="1"/>
      </top>
      <bottom style="medium">
        <color theme="4"/>
      </bottom>
      <diagonal/>
    </border>
    <border>
      <left/>
      <right/>
      <top style="thin">
        <color theme="1"/>
      </top>
      <bottom style="medium">
        <color theme="4"/>
      </bottom>
      <diagonal/>
    </border>
    <border>
      <left/>
      <right style="thin">
        <color theme="1"/>
      </right>
      <top style="thin">
        <color theme="1"/>
      </top>
      <bottom style="medium">
        <color theme="4"/>
      </bottom>
      <diagonal/>
    </border>
    <border>
      <left style="thin">
        <color theme="1"/>
      </left>
      <right style="medium">
        <color theme="4"/>
      </right>
      <top style="thin">
        <color theme="1"/>
      </top>
      <bottom style="medium">
        <color theme="4"/>
      </bottom>
      <diagonal/>
    </border>
    <border>
      <left/>
      <right/>
      <top/>
      <bottom style="thin">
        <color theme="4"/>
      </bottom>
      <diagonal/>
    </border>
    <border>
      <left style="thin">
        <color theme="1"/>
      </left>
      <right/>
      <top/>
      <bottom/>
      <diagonal/>
    </border>
    <border>
      <left/>
      <right style="thin">
        <color theme="1"/>
      </right>
      <top/>
      <bottom/>
      <diagonal/>
    </border>
    <border>
      <left/>
      <right style="medium">
        <color theme="0"/>
      </right>
      <top style="medium">
        <color theme="0"/>
      </top>
      <bottom/>
      <diagonal/>
    </border>
    <border>
      <left style="medium">
        <color theme="4"/>
      </left>
      <right style="medium">
        <color theme="4"/>
      </right>
      <top/>
      <bottom style="medium">
        <color theme="4"/>
      </bottom>
      <diagonal/>
    </border>
    <border>
      <left style="thin">
        <color rgb="FF002060"/>
      </left>
      <right style="medium">
        <color theme="0"/>
      </right>
      <top style="thin">
        <color rgb="FF002060"/>
      </top>
      <bottom style="thin">
        <color rgb="FF002060"/>
      </bottom>
      <diagonal/>
    </border>
    <border>
      <left style="medium">
        <color theme="0"/>
      </left>
      <right style="medium">
        <color theme="0"/>
      </right>
      <top style="thin">
        <color rgb="FF002060"/>
      </top>
      <bottom style="thin">
        <color rgb="FF002060"/>
      </bottom>
      <diagonal/>
    </border>
    <border>
      <left style="medium">
        <color theme="0"/>
      </left>
      <right style="thin">
        <color rgb="FF002060"/>
      </right>
      <top style="thin">
        <color rgb="FF002060"/>
      </top>
      <bottom/>
      <diagonal/>
    </border>
    <border>
      <left/>
      <right style="thin">
        <color rgb="FF002060"/>
      </right>
      <top/>
      <bottom style="thin">
        <color rgb="FF002060"/>
      </bottom>
      <diagonal/>
    </border>
    <border>
      <left/>
      <right style="medium">
        <color theme="4"/>
      </right>
      <top style="thin">
        <color rgb="FF002060"/>
      </top>
      <bottom style="thin">
        <color rgb="FF00206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thin">
        <color theme="1"/>
      </bottom>
      <diagonal/>
    </border>
    <border>
      <left style="medium">
        <color theme="4"/>
      </left>
      <right/>
      <top style="thin">
        <color theme="1"/>
      </top>
      <bottom style="medium">
        <color theme="4"/>
      </bottom>
      <diagonal/>
    </border>
    <border>
      <left/>
      <right/>
      <top/>
      <bottom style="medium">
        <color theme="4"/>
      </bottom>
      <diagonal/>
    </border>
    <border>
      <left/>
      <right style="medium">
        <color theme="4"/>
      </right>
      <top style="medium">
        <color theme="4"/>
      </top>
      <bottom style="thin">
        <color theme="1"/>
      </bottom>
      <diagonal/>
    </border>
    <border>
      <left/>
      <right style="medium">
        <color theme="4"/>
      </right>
      <top style="thin">
        <color theme="1"/>
      </top>
      <bottom style="medium">
        <color theme="4"/>
      </bottom>
      <diagonal/>
    </border>
    <border>
      <left style="thin">
        <color rgb="FF002060"/>
      </left>
      <right/>
      <top/>
      <bottom style="thin">
        <color rgb="FF002060"/>
      </bottom>
      <diagonal/>
    </border>
    <border>
      <left/>
      <right/>
      <top/>
      <bottom style="thin">
        <color rgb="FF002060"/>
      </bottom>
      <diagonal/>
    </border>
    <border>
      <left style="thin">
        <color rgb="FF002060"/>
      </left>
      <right style="thin">
        <color rgb="FF002060"/>
      </right>
      <top/>
      <bottom style="thin">
        <color rgb="FF002060"/>
      </bottom>
      <diagonal/>
    </border>
    <border>
      <left style="medium">
        <color theme="4"/>
      </left>
      <right/>
      <top style="medium">
        <color theme="4"/>
      </top>
      <bottom style="thin">
        <color rgb="FF002060"/>
      </bottom>
      <diagonal/>
    </border>
    <border>
      <left/>
      <right/>
      <top style="medium">
        <color theme="4"/>
      </top>
      <bottom style="thin">
        <color rgb="FF002060"/>
      </bottom>
      <diagonal/>
    </border>
    <border>
      <left/>
      <right style="medium">
        <color theme="4"/>
      </right>
      <top style="medium">
        <color theme="4"/>
      </top>
      <bottom style="thin">
        <color rgb="FF002060"/>
      </bottom>
      <diagonal/>
    </border>
    <border>
      <left style="medium">
        <color theme="4"/>
      </left>
      <right/>
      <top style="thin">
        <color rgb="FF002060"/>
      </top>
      <bottom style="thin">
        <color rgb="FF002060"/>
      </bottom>
      <diagonal/>
    </border>
    <border>
      <left style="medium">
        <color theme="4"/>
      </left>
      <right/>
      <top style="thin">
        <color rgb="FF002060"/>
      </top>
      <bottom style="medium">
        <color theme="4"/>
      </bottom>
      <diagonal/>
    </border>
    <border>
      <left/>
      <right/>
      <top style="thin">
        <color rgb="FF002060"/>
      </top>
      <bottom style="medium">
        <color theme="4"/>
      </bottom>
      <diagonal/>
    </border>
    <border>
      <left/>
      <right style="medium">
        <color theme="4"/>
      </right>
      <top style="thin">
        <color rgb="FF002060"/>
      </top>
      <bottom style="medium">
        <color theme="4"/>
      </bottom>
      <diagonal/>
    </border>
    <border>
      <left style="medium">
        <color theme="4"/>
      </left>
      <right/>
      <top style="thin">
        <color theme="1"/>
      </top>
      <bottom style="thin">
        <color theme="1"/>
      </bottom>
      <diagonal/>
    </border>
    <border>
      <left/>
      <right style="medium">
        <color theme="4"/>
      </right>
      <top style="thin">
        <color theme="1"/>
      </top>
      <bottom style="thin">
        <color theme="1"/>
      </bottom>
      <diagonal/>
    </border>
    <border>
      <left style="medium">
        <color theme="0"/>
      </left>
      <right/>
      <top style="medium">
        <color theme="0"/>
      </top>
      <bottom/>
      <diagonal/>
    </border>
    <border>
      <left/>
      <right/>
      <top style="medium">
        <color theme="0"/>
      </top>
      <bottom/>
      <diagonal/>
    </border>
    <border>
      <left style="medium">
        <color theme="4"/>
      </left>
      <right/>
      <top/>
      <bottom style="medium">
        <color theme="4"/>
      </bottom>
      <diagonal/>
    </border>
    <border>
      <left/>
      <right style="medium">
        <color theme="4"/>
      </right>
      <top/>
      <bottom style="medium">
        <color theme="4"/>
      </bottom>
      <diagonal/>
    </border>
    <border>
      <left/>
      <right/>
      <top style="thin">
        <color rgb="FF002060"/>
      </top>
      <bottom/>
      <diagonal/>
    </border>
    <border>
      <left/>
      <right/>
      <top style="medium">
        <color rgb="FF00B0F0"/>
      </top>
      <bottom/>
      <diagonal/>
    </border>
    <border>
      <left style="medium">
        <color theme="4"/>
      </left>
      <right style="medium">
        <color theme="6"/>
      </right>
      <top style="medium">
        <color theme="4"/>
      </top>
      <bottom/>
      <diagonal/>
    </border>
    <border>
      <left/>
      <right style="medium">
        <color theme="2" tint="-0.14996795556505021"/>
      </right>
      <top style="medium">
        <color theme="4"/>
      </top>
      <bottom style="thin">
        <color theme="0" tint="-0.14999847407452621"/>
      </bottom>
      <diagonal/>
    </border>
    <border>
      <left style="medium">
        <color theme="2" tint="-0.14996795556505021"/>
      </left>
      <right style="medium">
        <color theme="2" tint="-0.14996795556505021"/>
      </right>
      <top style="medium">
        <color theme="4"/>
      </top>
      <bottom style="thin">
        <color theme="0" tint="-0.14999847407452621"/>
      </bottom>
      <diagonal/>
    </border>
    <border>
      <left style="medium">
        <color theme="2" tint="-0.14996795556505021"/>
      </left>
      <right/>
      <top style="medium">
        <color theme="4"/>
      </top>
      <bottom style="thin">
        <color theme="0" tint="-0.499984740745262"/>
      </bottom>
      <diagonal/>
    </border>
    <border>
      <left/>
      <right style="medium">
        <color theme="4"/>
      </right>
      <top style="medium">
        <color theme="4"/>
      </top>
      <bottom style="thin">
        <color theme="0" tint="-0.499984740745262"/>
      </bottom>
      <diagonal/>
    </border>
    <border>
      <left style="medium">
        <color theme="4"/>
      </left>
      <right style="medium">
        <color theme="6"/>
      </right>
      <top/>
      <bottom/>
      <diagonal/>
    </border>
    <border>
      <left/>
      <right style="medium">
        <color theme="2" tint="-0.14996795556505021"/>
      </right>
      <top style="thin">
        <color theme="0" tint="-0.14999847407452621"/>
      </top>
      <bottom style="thin">
        <color theme="0" tint="-0.14999847407452621"/>
      </bottom>
      <diagonal/>
    </border>
    <border>
      <left style="medium">
        <color theme="2" tint="-0.14996795556505021"/>
      </left>
      <right style="medium">
        <color theme="2" tint="-0.14996795556505021"/>
      </right>
      <top/>
      <bottom style="thin">
        <color theme="0" tint="-0.14999847407452621"/>
      </bottom>
      <diagonal/>
    </border>
    <border>
      <left style="medium">
        <color theme="2" tint="-0.14996795556505021"/>
      </left>
      <right/>
      <top style="thin">
        <color theme="0" tint="-0.499984740745262"/>
      </top>
      <bottom style="thin">
        <color theme="0" tint="-0.499984740745262"/>
      </bottom>
      <diagonal/>
    </border>
    <border>
      <left/>
      <right style="medium">
        <color theme="4"/>
      </right>
      <top style="thin">
        <color theme="0" tint="-0.499984740745262"/>
      </top>
      <bottom style="thin">
        <color theme="0" tint="-0.499984740745262"/>
      </bottom>
      <diagonal/>
    </border>
    <border>
      <left/>
      <right style="medium">
        <color theme="2" tint="-0.14996795556505021"/>
      </right>
      <top style="thin">
        <color theme="0" tint="-0.14999847407452621"/>
      </top>
      <bottom/>
      <diagonal/>
    </border>
    <border>
      <left style="medium">
        <color theme="2" tint="-0.14996795556505021"/>
      </left>
      <right/>
      <top style="thin">
        <color theme="0" tint="-0.499984740745262"/>
      </top>
      <bottom/>
      <diagonal/>
    </border>
    <border>
      <left/>
      <right style="medium">
        <color theme="4"/>
      </right>
      <top style="thin">
        <color theme="0" tint="-0.499984740745262"/>
      </top>
      <bottom/>
      <diagonal/>
    </border>
    <border>
      <left style="medium">
        <color theme="4"/>
      </left>
      <right style="medium">
        <color theme="6"/>
      </right>
      <top/>
      <bottom style="medium">
        <color theme="4"/>
      </bottom>
      <diagonal/>
    </border>
    <border>
      <left style="medium">
        <color theme="2" tint="-0.14996795556505021"/>
      </left>
      <right/>
      <top/>
      <bottom style="medium">
        <color theme="4"/>
      </bottom>
      <diagonal/>
    </border>
    <border>
      <left style="medium">
        <color theme="2" tint="-0.14996795556505021"/>
      </left>
      <right style="medium">
        <color theme="2" tint="-0.14996795556505021"/>
      </right>
      <top/>
      <bottom style="medium">
        <color theme="4"/>
      </bottom>
      <diagonal/>
    </border>
    <border>
      <left style="medium">
        <color theme="2" tint="-0.14996795556505021"/>
      </left>
      <right/>
      <top/>
      <bottom style="thin">
        <color theme="0" tint="-0.499984740745262"/>
      </bottom>
      <diagonal/>
    </border>
    <border>
      <left/>
      <right style="medium">
        <color rgb="FF00AEEF"/>
      </right>
      <top/>
      <bottom style="thin">
        <color theme="0" tint="-0.499984740745262"/>
      </bottom>
      <diagonal/>
    </border>
    <border>
      <left/>
      <right style="medium">
        <color rgb="FF00AEEF"/>
      </right>
      <top style="thin">
        <color theme="0" tint="-0.499984740745262"/>
      </top>
      <bottom style="thin">
        <color theme="0" tint="-0.499984740745262"/>
      </bottom>
      <diagonal/>
    </border>
    <border>
      <left/>
      <right style="medium">
        <color rgb="FF00AEEF"/>
      </right>
      <top style="thin">
        <color theme="0" tint="-0.499984740745262"/>
      </top>
      <bottom/>
      <diagonal/>
    </border>
    <border>
      <left/>
      <right style="medium">
        <color rgb="FF00AEEF"/>
      </right>
      <top/>
      <bottom/>
      <diagonal/>
    </border>
    <border>
      <left style="medium">
        <color theme="2" tint="-0.14996795556505021"/>
      </left>
      <right/>
      <top style="medium">
        <color theme="4"/>
      </top>
      <bottom style="medium">
        <color theme="4"/>
      </bottom>
      <diagonal/>
    </border>
    <border>
      <left style="medium">
        <color theme="2" tint="-0.14996795556505021"/>
      </left>
      <right style="medium">
        <color theme="4"/>
      </right>
      <top style="medium">
        <color theme="4"/>
      </top>
      <bottom style="medium">
        <color theme="4"/>
      </bottom>
      <diagonal/>
    </border>
    <border>
      <left style="medium">
        <color theme="4"/>
      </left>
      <right/>
      <top style="medium">
        <color theme="4"/>
      </top>
      <bottom/>
      <diagonal/>
    </border>
    <border>
      <left/>
      <right style="medium">
        <color theme="4"/>
      </right>
      <top style="medium">
        <color theme="4"/>
      </top>
      <bottom/>
      <diagonal/>
    </border>
    <border>
      <left/>
      <right style="medium">
        <color theme="2" tint="-0.14996795556505021"/>
      </right>
      <top/>
      <bottom style="thin">
        <color theme="0" tint="-0.14999847407452621"/>
      </bottom>
      <diagonal/>
    </border>
    <border>
      <left style="medium">
        <color theme="4"/>
      </left>
      <right style="medium">
        <color theme="4"/>
      </right>
      <top style="medium">
        <color theme="4"/>
      </top>
      <bottom/>
      <diagonal/>
    </border>
    <border>
      <left style="medium">
        <color theme="2" tint="-0.14996795556505021"/>
      </left>
      <right/>
      <top style="medium">
        <color theme="4"/>
      </top>
      <bottom style="thin">
        <color theme="0" tint="-0.14999847407452621"/>
      </bottom>
      <diagonal/>
    </border>
    <border>
      <left/>
      <right style="thin">
        <color theme="2"/>
      </right>
      <top/>
      <bottom style="medium">
        <color theme="4"/>
      </bottom>
      <diagonal/>
    </border>
    <border>
      <left style="thin">
        <color theme="2"/>
      </left>
      <right style="thin">
        <color theme="2"/>
      </right>
      <top/>
      <bottom style="thin">
        <color theme="2"/>
      </bottom>
      <diagonal/>
    </border>
    <border>
      <left style="medium">
        <color theme="4"/>
      </left>
      <right style="thin">
        <color indexed="64"/>
      </right>
      <top style="medium">
        <color theme="4"/>
      </top>
      <bottom style="thin">
        <color indexed="64"/>
      </bottom>
      <diagonal/>
    </border>
    <border>
      <left style="thin">
        <color indexed="64"/>
      </left>
      <right style="medium">
        <color theme="4"/>
      </right>
      <top style="medium">
        <color theme="4"/>
      </top>
      <bottom style="thin">
        <color indexed="64"/>
      </bottom>
      <diagonal/>
    </border>
    <border>
      <left/>
      <right style="thin">
        <color indexed="64"/>
      </right>
      <top style="thin">
        <color indexed="64"/>
      </top>
      <bottom style="thin">
        <color indexed="64"/>
      </bottom>
      <diagonal/>
    </border>
    <border>
      <left style="medium">
        <color theme="4"/>
      </left>
      <right style="medium">
        <color theme="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thin">
        <color indexed="64"/>
      </left>
      <right style="medium">
        <color theme="4"/>
      </right>
      <top style="thin">
        <color indexed="6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thin">
        <color indexed="64"/>
      </right>
      <top style="thin">
        <color indexed="64"/>
      </top>
      <bottom/>
      <diagonal/>
    </border>
    <border>
      <left style="thin">
        <color indexed="64"/>
      </left>
      <right style="medium">
        <color theme="4"/>
      </right>
      <top style="thin">
        <color indexed="64"/>
      </top>
      <bottom/>
      <diagonal/>
    </border>
    <border>
      <left style="thin">
        <color indexed="64"/>
      </left>
      <right/>
      <top style="thin">
        <color indexed="64"/>
      </top>
      <bottom/>
      <diagonal/>
    </border>
    <border>
      <left style="medium">
        <color theme="4"/>
      </left>
      <right style="medium">
        <color theme="4"/>
      </right>
      <top style="thin">
        <color indexed="64"/>
      </top>
      <bottom/>
      <diagonal/>
    </border>
    <border>
      <left style="medium">
        <color theme="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style="medium">
        <color theme="4"/>
      </left>
      <right style="medium">
        <color theme="4"/>
      </right>
      <top style="thin">
        <color indexed="64"/>
      </top>
      <bottom style="medium">
        <color theme="4"/>
      </bottom>
      <diagonal/>
    </border>
    <border>
      <left/>
      <right style="medium">
        <color theme="4"/>
      </right>
      <top style="thin">
        <color indexed="64"/>
      </top>
      <bottom style="thin">
        <color indexed="64"/>
      </bottom>
      <diagonal/>
    </border>
    <border>
      <left style="thin">
        <color indexed="64"/>
      </left>
      <right/>
      <top/>
      <bottom style="thin">
        <color indexed="64"/>
      </bottom>
      <diagonal/>
    </border>
    <border>
      <left style="medium">
        <color theme="4"/>
      </left>
      <right style="thin">
        <color indexed="64"/>
      </right>
      <top/>
      <bottom style="thin">
        <color indexed="64"/>
      </bottom>
      <diagonal/>
    </border>
    <border>
      <left style="thin">
        <color indexed="64"/>
      </left>
      <right style="medium">
        <color theme="4"/>
      </right>
      <top/>
      <bottom style="thin">
        <color indexed="64"/>
      </bottom>
      <diagonal/>
    </border>
    <border>
      <left/>
      <right style="thin">
        <color indexed="64"/>
      </right>
      <top/>
      <bottom style="thin">
        <color indexed="64"/>
      </bottom>
      <diagonal/>
    </border>
    <border>
      <left style="medium">
        <color theme="4"/>
      </left>
      <right style="medium">
        <color theme="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theme="4"/>
      </left>
      <right/>
      <top style="thin">
        <color rgb="FF002060"/>
      </top>
      <bottom/>
      <diagonal/>
    </border>
    <border>
      <left/>
      <right style="thin">
        <color rgb="FF002060"/>
      </right>
      <top style="thin">
        <color rgb="FF002060"/>
      </top>
      <bottom/>
      <diagonal/>
    </border>
    <border>
      <left style="thin">
        <color rgb="FF002060"/>
      </left>
      <right style="thin">
        <color rgb="FF002060"/>
      </right>
      <top/>
      <bottom/>
      <diagonal/>
    </border>
    <border>
      <left style="thin">
        <color rgb="FF002060"/>
      </left>
      <right/>
      <top style="thin">
        <color rgb="FF002060"/>
      </top>
      <bottom/>
      <diagonal/>
    </border>
    <border>
      <left/>
      <right style="medium">
        <color theme="4"/>
      </right>
      <top style="thin">
        <color rgb="FF002060"/>
      </top>
      <bottom/>
      <diagonal/>
    </border>
    <border>
      <left style="medium">
        <color rgb="FF0047BB"/>
      </left>
      <right/>
      <top style="medium">
        <color rgb="FF0047BB"/>
      </top>
      <bottom/>
      <diagonal/>
    </border>
    <border>
      <left/>
      <right/>
      <top style="medium">
        <color rgb="FF0047BB"/>
      </top>
      <bottom/>
      <diagonal/>
    </border>
    <border>
      <left/>
      <right style="medium">
        <color rgb="FF0047BB"/>
      </right>
      <top style="medium">
        <color rgb="FF0047BB"/>
      </top>
      <bottom/>
      <diagonal/>
    </border>
    <border>
      <left style="medium">
        <color rgb="FF0047BB"/>
      </left>
      <right/>
      <top style="thin">
        <color rgb="FF002060"/>
      </top>
      <bottom/>
      <diagonal/>
    </border>
    <border>
      <left style="thin">
        <color rgb="FF002060"/>
      </left>
      <right style="medium">
        <color rgb="FF0047BB"/>
      </right>
      <top style="thin">
        <color rgb="FF002060"/>
      </top>
      <bottom/>
      <diagonal/>
    </border>
    <border>
      <left style="medium">
        <color rgb="FF002060"/>
      </left>
      <right/>
      <top style="medium">
        <color rgb="FF002060"/>
      </top>
      <bottom style="thin">
        <color indexed="64"/>
      </bottom>
      <diagonal/>
    </border>
    <border>
      <left style="medium">
        <color rgb="FF002060"/>
      </left>
      <right/>
      <top style="thin">
        <color indexed="64"/>
      </top>
      <bottom style="thin">
        <color indexed="64"/>
      </bottom>
      <diagonal/>
    </border>
    <border>
      <left style="medium">
        <color rgb="FF002060"/>
      </left>
      <right/>
      <top/>
      <bottom style="medium">
        <color rgb="FF002060"/>
      </bottom>
      <diagonal/>
    </border>
    <border>
      <left style="medium">
        <color theme="0"/>
      </left>
      <right style="medium">
        <color theme="0"/>
      </right>
      <top/>
      <bottom style="medium">
        <color theme="4"/>
      </bottom>
      <diagonal/>
    </border>
    <border>
      <left style="medium">
        <color theme="0"/>
      </left>
      <right/>
      <top/>
      <bottom style="medium">
        <color theme="4"/>
      </bottom>
      <diagonal/>
    </border>
    <border>
      <left style="thin">
        <color rgb="FF002060"/>
      </left>
      <right style="medium">
        <color theme="2"/>
      </right>
      <top style="thin">
        <color rgb="FF002060"/>
      </top>
      <bottom/>
      <diagonal/>
    </border>
    <border>
      <left style="medium">
        <color theme="2"/>
      </left>
      <right style="medium">
        <color theme="2"/>
      </right>
      <top style="thin">
        <color rgb="FF002060"/>
      </top>
      <bottom/>
      <diagonal/>
    </border>
    <border>
      <left style="medium">
        <color theme="2"/>
      </left>
      <right style="thin">
        <color rgb="FF002060"/>
      </right>
      <top style="thin">
        <color rgb="FF002060"/>
      </top>
      <bottom/>
      <diagonal/>
    </border>
    <border>
      <left style="thin">
        <color indexed="64"/>
      </left>
      <right style="medium">
        <color theme="2"/>
      </right>
      <top style="thin">
        <color indexed="64"/>
      </top>
      <bottom style="thin">
        <color indexed="64"/>
      </bottom>
      <diagonal/>
    </border>
    <border>
      <left style="medium">
        <color theme="2"/>
      </left>
      <right style="medium">
        <color theme="2"/>
      </right>
      <top style="thin">
        <color indexed="64"/>
      </top>
      <bottom style="thin">
        <color indexed="64"/>
      </bottom>
      <diagonal/>
    </border>
    <border>
      <left style="medium">
        <color theme="2"/>
      </left>
      <right style="medium">
        <color theme="2"/>
      </right>
      <top style="thin">
        <color indexed="64"/>
      </top>
      <bottom/>
      <diagonal/>
    </border>
    <border>
      <left style="medium">
        <color theme="2"/>
      </left>
      <right style="thin">
        <color indexed="64"/>
      </right>
      <top style="thin">
        <color indexed="64"/>
      </top>
      <bottom/>
      <diagonal/>
    </border>
  </borders>
  <cellStyleXfs count="10">
    <xf numFmtId="0" fontId="0"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1" fillId="0" borderId="0"/>
    <xf numFmtId="9" fontId="21" fillId="0" borderId="0" applyFont="0" applyFill="0" applyBorder="0" applyAlignment="0" applyProtection="0"/>
    <xf numFmtId="165" fontId="21" fillId="0" borderId="0" applyFont="0" applyFill="0" applyBorder="0" applyAlignment="0" applyProtection="0"/>
    <xf numFmtId="0" fontId="26" fillId="0" borderId="0" applyNumberFormat="0" applyFill="0" applyBorder="0" applyAlignment="0" applyProtection="0"/>
    <xf numFmtId="0" fontId="29" fillId="0" borderId="0"/>
    <xf numFmtId="164" fontId="29" fillId="0" borderId="0" applyFont="0" applyFill="0" applyBorder="0" applyAlignment="0" applyProtection="0"/>
  </cellStyleXfs>
  <cellXfs count="767">
    <xf numFmtId="0" fontId="0" fillId="0" borderId="0" xfId="0"/>
    <xf numFmtId="0" fontId="21" fillId="6" borderId="0" xfId="8" applyFont="1" applyFill="1"/>
    <xf numFmtId="0" fontId="31" fillId="6" borderId="0" xfId="8" applyFont="1" applyFill="1" applyAlignment="1">
      <alignment horizontal="right"/>
    </xf>
    <xf numFmtId="0" fontId="32" fillId="8" borderId="0" xfId="8" applyFont="1" applyFill="1" applyAlignment="1" applyProtection="1">
      <alignment horizontal="center"/>
      <protection locked="0"/>
    </xf>
    <xf numFmtId="0" fontId="32" fillId="6" borderId="0" xfId="8" applyFont="1" applyFill="1" applyAlignment="1">
      <alignment horizontal="center"/>
    </xf>
    <xf numFmtId="166" fontId="32" fillId="8" borderId="0" xfId="8" applyNumberFormat="1" applyFont="1" applyFill="1" applyAlignment="1" applyProtection="1">
      <alignment horizontal="center"/>
      <protection locked="0"/>
    </xf>
    <xf numFmtId="0" fontId="33" fillId="6" borderId="0" xfId="8" applyFont="1" applyFill="1"/>
    <xf numFmtId="0" fontId="21" fillId="6" borderId="0" xfId="8" applyFont="1" applyFill="1" applyAlignment="1">
      <alignment horizontal="center"/>
    </xf>
    <xf numFmtId="0" fontId="21" fillId="7" borderId="0" xfId="8" applyFont="1" applyFill="1"/>
    <xf numFmtId="0" fontId="21" fillId="0" borderId="0" xfId="8" applyFont="1"/>
    <xf numFmtId="0" fontId="32" fillId="6" borderId="0" xfId="8" applyFont="1" applyFill="1" applyAlignment="1">
      <alignment horizontal="right"/>
    </xf>
    <xf numFmtId="0" fontId="21" fillId="5" borderId="0" xfId="8" applyFont="1" applyFill="1"/>
    <xf numFmtId="0" fontId="34" fillId="5" borderId="0" xfId="8" applyFont="1" applyFill="1"/>
    <xf numFmtId="0" fontId="35" fillId="5" borderId="0" xfId="8" applyFont="1" applyFill="1"/>
    <xf numFmtId="0" fontId="34" fillId="5" borderId="0" xfId="8" quotePrefix="1" applyFont="1" applyFill="1" applyAlignment="1">
      <alignment horizontal="right"/>
    </xf>
    <xf numFmtId="0" fontId="34" fillId="5" borderId="0" xfId="8" applyFont="1" applyFill="1" applyAlignment="1">
      <alignment horizontal="center"/>
    </xf>
    <xf numFmtId="0" fontId="36" fillId="5" borderId="0" xfId="8" applyFont="1" applyFill="1"/>
    <xf numFmtId="0" fontId="21" fillId="5" borderId="0" xfId="8" applyFont="1" applyFill="1" applyAlignment="1">
      <alignment horizontal="right"/>
    </xf>
    <xf numFmtId="0" fontId="21" fillId="6" borderId="0" xfId="8" applyFont="1" applyFill="1" applyAlignment="1">
      <alignment horizontal="right"/>
    </xf>
    <xf numFmtId="167" fontId="21" fillId="6" borderId="0" xfId="8" applyNumberFormat="1" applyFont="1" applyFill="1"/>
    <xf numFmtId="0" fontId="33" fillId="6" borderId="0" xfId="8" applyFont="1" applyFill="1" applyAlignment="1">
      <alignment horizontal="center"/>
    </xf>
    <xf numFmtId="168" fontId="33" fillId="6" borderId="0" xfId="9" applyNumberFormat="1" applyFont="1" applyFill="1" applyBorder="1" applyAlignment="1" applyProtection="1"/>
    <xf numFmtId="39" fontId="33" fillId="6" borderId="0" xfId="9" applyNumberFormat="1" applyFont="1" applyFill="1" applyBorder="1" applyAlignment="1" applyProtection="1"/>
    <xf numFmtId="167" fontId="33" fillId="8" borderId="0" xfId="9" applyNumberFormat="1" applyFont="1" applyFill="1" applyBorder="1" applyAlignment="1" applyProtection="1">
      <protection locked="0"/>
    </xf>
    <xf numFmtId="0" fontId="33" fillId="0" borderId="0" xfId="8" applyFont="1"/>
    <xf numFmtId="167" fontId="33" fillId="6" borderId="0" xfId="9" applyNumberFormat="1" applyFont="1" applyFill="1" applyBorder="1" applyAlignment="1" applyProtection="1"/>
    <xf numFmtId="0" fontId="21" fillId="6" borderId="3" xfId="8" applyFont="1" applyFill="1" applyBorder="1"/>
    <xf numFmtId="168" fontId="21" fillId="6" borderId="3" xfId="9" applyNumberFormat="1" applyFont="1" applyFill="1" applyBorder="1" applyAlignment="1" applyProtection="1">
      <alignment horizontal="right"/>
    </xf>
    <xf numFmtId="164" fontId="32" fillId="6" borderId="3" xfId="9" applyFont="1" applyFill="1" applyBorder="1" applyAlignment="1" applyProtection="1">
      <alignment horizontal="right"/>
    </xf>
    <xf numFmtId="167" fontId="32" fillId="6" borderId="8" xfId="9" applyNumberFormat="1" applyFont="1" applyFill="1" applyBorder="1" applyProtection="1"/>
    <xf numFmtId="0" fontId="33" fillId="6" borderId="0" xfId="8" quotePrefix="1" applyFont="1" applyFill="1" applyAlignment="1">
      <alignment horizontal="left" vertical="center"/>
    </xf>
    <xf numFmtId="164" fontId="32" fillId="6" borderId="0" xfId="9" applyFont="1" applyFill="1" applyBorder="1" applyAlignment="1" applyProtection="1">
      <alignment horizontal="right"/>
    </xf>
    <xf numFmtId="167" fontId="33" fillId="6" borderId="0" xfId="9" applyNumberFormat="1" applyFont="1" applyFill="1" applyBorder="1" applyProtection="1"/>
    <xf numFmtId="168" fontId="21" fillId="6" borderId="0" xfId="9" applyNumberFormat="1" applyFont="1" applyFill="1" applyBorder="1" applyAlignment="1" applyProtection="1">
      <alignment horizontal="right"/>
    </xf>
    <xf numFmtId="0" fontId="33" fillId="6" borderId="0" xfId="8" quotePrefix="1" applyFont="1" applyFill="1" applyAlignment="1">
      <alignment horizontal="left"/>
    </xf>
    <xf numFmtId="168" fontId="33" fillId="6" borderId="0" xfId="9" applyNumberFormat="1" applyFont="1" applyFill="1" applyBorder="1" applyAlignment="1" applyProtection="1">
      <alignment horizontal="right"/>
    </xf>
    <xf numFmtId="164" fontId="33" fillId="6" borderId="0" xfId="9" applyFont="1" applyFill="1" applyBorder="1" applyProtection="1"/>
    <xf numFmtId="39" fontId="32" fillId="6" borderId="6" xfId="9" applyNumberFormat="1" applyFont="1" applyFill="1" applyBorder="1" applyProtection="1"/>
    <xf numFmtId="4" fontId="38" fillId="0" borderId="0" xfId="8" applyNumberFormat="1" applyFont="1" applyAlignment="1">
      <alignment horizontal="right"/>
    </xf>
    <xf numFmtId="0" fontId="38" fillId="0" borderId="0" xfId="8" applyFont="1" applyAlignment="1">
      <alignment horizontal="center"/>
    </xf>
    <xf numFmtId="4" fontId="21" fillId="0" borderId="0" xfId="8" applyNumberFormat="1" applyFont="1"/>
    <xf numFmtId="0" fontId="4" fillId="0" borderId="0" xfId="0" applyFont="1" applyAlignment="1">
      <alignment horizontal="left"/>
    </xf>
    <xf numFmtId="0" fontId="17" fillId="0" borderId="0" xfId="0" applyFont="1"/>
    <xf numFmtId="0" fontId="3" fillId="0" borderId="0" xfId="0" applyFont="1" applyAlignment="1">
      <alignment horizontal="right"/>
    </xf>
    <xf numFmtId="0" fontId="0" fillId="3" borderId="0" xfId="0" applyFill="1"/>
    <xf numFmtId="0" fontId="3" fillId="0" borderId="0" xfId="0" applyFont="1"/>
    <xf numFmtId="0" fontId="19" fillId="0" borderId="0" xfId="0" applyFont="1" applyAlignment="1">
      <alignment horizontal="right"/>
    </xf>
    <xf numFmtId="0" fontId="9" fillId="2" borderId="0" xfId="0" applyFont="1" applyFill="1" applyAlignment="1">
      <alignment vertical="top" wrapText="1"/>
    </xf>
    <xf numFmtId="0" fontId="11" fillId="3" borderId="0" xfId="0" applyFont="1" applyFill="1" applyAlignment="1">
      <alignment horizontal="left" vertical="top"/>
    </xf>
    <xf numFmtId="0" fontId="12" fillId="3" borderId="0" xfId="0" applyFont="1" applyFill="1" applyAlignment="1">
      <alignment horizontal="left" vertical="top"/>
    </xf>
    <xf numFmtId="0" fontId="0" fillId="3" borderId="0" xfId="0" applyFill="1" applyAlignment="1">
      <alignment horizontal="left" vertical="top"/>
    </xf>
    <xf numFmtId="0" fontId="16" fillId="3" borderId="0" xfId="0" applyFont="1" applyFill="1" applyAlignment="1">
      <alignment vertical="top"/>
    </xf>
    <xf numFmtId="0" fontId="14" fillId="3" borderId="0" xfId="0" applyFont="1" applyFill="1" applyAlignment="1">
      <alignment horizontal="left" vertical="top"/>
    </xf>
    <xf numFmtId="0" fontId="41" fillId="0" borderId="0" xfId="0" applyFont="1" applyAlignment="1">
      <alignment vertical="center"/>
    </xf>
    <xf numFmtId="0" fontId="16" fillId="3" borderId="0" xfId="0" applyFont="1" applyFill="1" applyAlignment="1">
      <alignment vertical="center"/>
    </xf>
    <xf numFmtId="0" fontId="5" fillId="0" borderId="0" xfId="0"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xf numFmtId="0" fontId="11" fillId="3" borderId="0" xfId="0" applyFont="1" applyFill="1" applyAlignment="1">
      <alignment horizontal="left" vertical="center"/>
    </xf>
    <xf numFmtId="0" fontId="16" fillId="3" borderId="0" xfId="0" applyFont="1" applyFill="1" applyAlignment="1">
      <alignment horizontal="left" vertical="center"/>
    </xf>
    <xf numFmtId="0" fontId="16" fillId="0" borderId="0" xfId="0" applyFont="1" applyAlignment="1">
      <alignment vertical="center"/>
    </xf>
    <xf numFmtId="0" fontId="0" fillId="3" borderId="0" xfId="0" applyFill="1" applyAlignment="1">
      <alignment horizontal="center" vertical="top"/>
    </xf>
    <xf numFmtId="0" fontId="16" fillId="3" borderId="0" xfId="0" applyFont="1" applyFill="1" applyAlignment="1">
      <alignment horizontal="left" vertical="top"/>
    </xf>
    <xf numFmtId="0" fontId="9" fillId="0" borderId="0" xfId="0" applyFont="1" applyAlignment="1">
      <alignment horizontal="left" vertical="top"/>
    </xf>
    <xf numFmtId="0" fontId="0" fillId="0" borderId="0" xfId="0" applyAlignment="1">
      <alignment horizontal="left" vertical="top"/>
    </xf>
    <xf numFmtId="0" fontId="0" fillId="3" borderId="0" xfId="0" applyFill="1" applyAlignment="1">
      <alignment horizontal="left" vertical="top" wrapText="1"/>
    </xf>
    <xf numFmtId="0" fontId="25" fillId="0" borderId="0" xfId="0" applyFont="1"/>
    <xf numFmtId="0" fontId="44" fillId="0" borderId="0" xfId="0" applyFont="1" applyAlignment="1">
      <alignment horizontal="left" vertical="top" wrapText="1"/>
    </xf>
    <xf numFmtId="0" fontId="0" fillId="0" borderId="0" xfId="0" applyAlignment="1">
      <alignment horizontal="left" vertical="top" wrapText="1"/>
    </xf>
    <xf numFmtId="0" fontId="0" fillId="4" borderId="0" xfId="0" applyFill="1"/>
    <xf numFmtId="0" fontId="5" fillId="4" borderId="0" xfId="0" applyFont="1" applyFill="1" applyAlignment="1">
      <alignment horizontal="left"/>
    </xf>
    <xf numFmtId="0" fontId="17" fillId="4" borderId="0" xfId="0" applyFont="1" applyFill="1"/>
    <xf numFmtId="0" fontId="6" fillId="4" borderId="0" xfId="0" applyFont="1" applyFill="1" applyAlignment="1">
      <alignment horizontal="left" vertical="top"/>
    </xf>
    <xf numFmtId="0" fontId="7" fillId="4" borderId="0" xfId="0" applyFont="1" applyFill="1" applyAlignment="1">
      <alignment horizontal="left" vertical="top"/>
    </xf>
    <xf numFmtId="0" fontId="8" fillId="4" borderId="0" xfId="0" applyFont="1" applyFill="1"/>
    <xf numFmtId="0" fontId="35" fillId="0" borderId="0" xfId="8" applyFont="1"/>
    <xf numFmtId="4" fontId="35" fillId="0" borderId="0" xfId="8" applyNumberFormat="1" applyFont="1"/>
    <xf numFmtId="0" fontId="30" fillId="0" borderId="0" xfId="8" applyFont="1"/>
    <xf numFmtId="4" fontId="30" fillId="0" borderId="0" xfId="8" applyNumberFormat="1" applyFont="1"/>
    <xf numFmtId="0" fontId="21" fillId="4" borderId="0" xfId="8" applyFont="1" applyFill="1"/>
    <xf numFmtId="0" fontId="47" fillId="10" borderId="0" xfId="0" applyFont="1" applyFill="1" applyAlignment="1">
      <alignment vertical="top" wrapText="1"/>
    </xf>
    <xf numFmtId="0" fontId="47" fillId="3" borderId="0" xfId="0" applyFont="1" applyFill="1" applyAlignment="1">
      <alignment horizontal="left" vertical="center"/>
    </xf>
    <xf numFmtId="0" fontId="12" fillId="4" borderId="0" xfId="0" applyFont="1" applyFill="1" applyAlignment="1">
      <alignment horizontal="left" vertical="top"/>
    </xf>
    <xf numFmtId="0" fontId="0" fillId="4" borderId="0" xfId="0" applyFill="1" applyAlignment="1">
      <alignment horizontal="left" vertical="top"/>
    </xf>
    <xf numFmtId="0" fontId="14" fillId="3" borderId="0" xfId="0" applyFont="1" applyFill="1" applyAlignment="1">
      <alignment horizontal="left" vertical="center" wrapText="1" indent="1"/>
    </xf>
    <xf numFmtId="0" fontId="14" fillId="3" borderId="0" xfId="0" applyFont="1" applyFill="1" applyAlignment="1">
      <alignment vertical="top" wrapText="1"/>
    </xf>
    <xf numFmtId="0" fontId="18" fillId="3" borderId="0" xfId="0" applyFont="1" applyFill="1" applyAlignment="1">
      <alignment horizontal="left" vertical="top"/>
    </xf>
    <xf numFmtId="0" fontId="22" fillId="0" borderId="0" xfId="0" applyFont="1"/>
    <xf numFmtId="0" fontId="55" fillId="0" borderId="0" xfId="0" applyFont="1" applyAlignment="1">
      <alignment vertical="center"/>
    </xf>
    <xf numFmtId="0" fontId="14" fillId="4" borderId="0" xfId="0" applyFont="1" applyFill="1" applyAlignment="1">
      <alignment horizontal="left" vertical="center" wrapText="1"/>
    </xf>
    <xf numFmtId="0" fontId="0" fillId="0" borderId="0" xfId="0" applyAlignment="1">
      <alignment vertical="center"/>
    </xf>
    <xf numFmtId="0" fontId="0" fillId="4" borderId="0" xfId="0" applyFill="1" applyAlignment="1">
      <alignment vertical="center"/>
    </xf>
    <xf numFmtId="0" fontId="0" fillId="0" borderId="0" xfId="0" applyAlignment="1">
      <alignment horizontal="center" vertical="center"/>
    </xf>
    <xf numFmtId="0" fontId="24" fillId="4" borderId="0" xfId="0" applyFont="1" applyFill="1" applyAlignment="1">
      <alignment vertical="center" wrapText="1"/>
    </xf>
    <xf numFmtId="0" fontId="24" fillId="4" borderId="0" xfId="0" applyFont="1" applyFill="1" applyAlignment="1">
      <alignment vertical="center"/>
    </xf>
    <xf numFmtId="0" fontId="14" fillId="4" borderId="0" xfId="0" applyFont="1" applyFill="1" applyAlignment="1">
      <alignment horizontal="left" vertical="center" wrapText="1" indent="1"/>
    </xf>
    <xf numFmtId="0" fontId="14" fillId="4" borderId="0" xfId="0" applyFont="1" applyFill="1" applyAlignment="1">
      <alignment horizontal="left" vertical="top"/>
    </xf>
    <xf numFmtId="0" fontId="0" fillId="3" borderId="0" xfId="0" applyFill="1" applyAlignment="1">
      <alignment horizontal="left" vertical="center"/>
    </xf>
    <xf numFmtId="0" fontId="33" fillId="8" borderId="0" xfId="8" applyFont="1" applyFill="1" applyAlignment="1" applyProtection="1">
      <alignment horizontal="left"/>
      <protection locked="0"/>
    </xf>
    <xf numFmtId="0" fontId="21" fillId="6" borderId="0" xfId="8" applyFont="1" applyFill="1" applyAlignment="1">
      <alignment horizontal="left"/>
    </xf>
    <xf numFmtId="0" fontId="21" fillId="6" borderId="0" xfId="8" quotePrefix="1" applyFont="1" applyFill="1" applyAlignment="1">
      <alignment horizontal="left"/>
    </xf>
    <xf numFmtId="0" fontId="32" fillId="6" borderId="0" xfId="8" applyFont="1" applyFill="1" applyAlignment="1">
      <alignment horizontal="left"/>
    </xf>
    <xf numFmtId="0" fontId="33" fillId="6" borderId="0" xfId="8" applyFont="1" applyFill="1" applyAlignment="1">
      <alignment horizontal="left"/>
    </xf>
    <xf numFmtId="0" fontId="32" fillId="6" borderId="0" xfId="8" applyFont="1" applyFill="1"/>
    <xf numFmtId="0" fontId="34" fillId="5" borderId="0" xfId="8" quotePrefix="1" applyFont="1" applyFill="1" applyAlignment="1">
      <alignment horizontal="center"/>
    </xf>
    <xf numFmtId="0" fontId="58" fillId="3" borderId="0" xfId="0" applyFont="1" applyFill="1" applyAlignment="1">
      <alignment horizontal="left" vertical="center"/>
    </xf>
    <xf numFmtId="0" fontId="15" fillId="3" borderId="0" xfId="0" applyFont="1" applyFill="1" applyAlignment="1">
      <alignment vertical="center"/>
    </xf>
    <xf numFmtId="0" fontId="30" fillId="4" borderId="0" xfId="8" applyFont="1" applyFill="1"/>
    <xf numFmtId="0" fontId="46" fillId="4" borderId="0" xfId="0" applyFont="1" applyFill="1"/>
    <xf numFmtId="0" fontId="3" fillId="4" borderId="0" xfId="0" applyFont="1" applyFill="1"/>
    <xf numFmtId="0" fontId="59" fillId="0" borderId="0" xfId="0" applyFont="1"/>
    <xf numFmtId="0" fontId="0" fillId="0" borderId="20" xfId="0" applyBorder="1"/>
    <xf numFmtId="0" fontId="0" fillId="0" borderId="7" xfId="0" applyBorder="1"/>
    <xf numFmtId="0" fontId="0" fillId="0" borderId="2" xfId="0" applyBorder="1"/>
    <xf numFmtId="0" fontId="0" fillId="0" borderId="7" xfId="0" applyBorder="1" applyAlignment="1">
      <alignment horizontal="center" vertical="center"/>
    </xf>
    <xf numFmtId="0" fontId="0" fillId="0" borderId="2" xfId="0" applyBorder="1" applyAlignment="1">
      <alignment horizontal="center" vertical="center"/>
    </xf>
    <xf numFmtId="0" fontId="20" fillId="13" borderId="22" xfId="0" applyFont="1" applyFill="1" applyBorder="1" applyAlignment="1">
      <alignment vertical="center"/>
    </xf>
    <xf numFmtId="0" fontId="20" fillId="13" borderId="23" xfId="0" applyFont="1" applyFill="1" applyBorder="1" applyAlignment="1">
      <alignment vertical="center"/>
    </xf>
    <xf numFmtId="0" fontId="15" fillId="0" borderId="0" xfId="0" applyFont="1" applyAlignment="1">
      <alignment vertical="center"/>
    </xf>
    <xf numFmtId="0" fontId="3" fillId="3" borderId="0" xfId="0" applyFont="1" applyFill="1" applyAlignment="1">
      <alignment horizontal="right"/>
    </xf>
    <xf numFmtId="0" fontId="20" fillId="0" borderId="0" xfId="0" applyFont="1" applyAlignment="1">
      <alignment vertical="center" wrapText="1"/>
    </xf>
    <xf numFmtId="0" fontId="44" fillId="0" borderId="0" xfId="0" applyFont="1" applyAlignment="1">
      <alignment vertical="center" wrapText="1"/>
    </xf>
    <xf numFmtId="0" fontId="68" fillId="0" borderId="0" xfId="0" applyFont="1" applyAlignment="1">
      <alignment horizontal="left" vertical="top"/>
    </xf>
    <xf numFmtId="0" fontId="9" fillId="0" borderId="0" xfId="0" applyFont="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4" borderId="2" xfId="0" applyFill="1" applyBorder="1" applyAlignment="1">
      <alignment wrapText="1"/>
    </xf>
    <xf numFmtId="0" fontId="12" fillId="3" borderId="0" xfId="0" applyFont="1" applyFill="1" applyAlignment="1">
      <alignment horizontal="left" vertical="center"/>
    </xf>
    <xf numFmtId="0" fontId="57" fillId="3" borderId="0" xfId="0" applyFont="1" applyFill="1" applyAlignment="1">
      <alignment horizontal="left" vertical="top"/>
    </xf>
    <xf numFmtId="0" fontId="16" fillId="3" borderId="0" xfId="0" applyFont="1" applyFill="1"/>
    <xf numFmtId="0" fontId="73" fillId="3" borderId="0" xfId="0" applyFont="1" applyFill="1" applyAlignment="1">
      <alignment horizontal="left" vertical="top"/>
    </xf>
    <xf numFmtId="0" fontId="44" fillId="3" borderId="0" xfId="0" applyFont="1" applyFill="1" applyAlignment="1">
      <alignment horizontal="center" vertical="top"/>
    </xf>
    <xf numFmtId="0" fontId="18" fillId="0" borderId="0" xfId="0" applyFont="1" applyAlignment="1">
      <alignment horizontal="left" vertical="center" wrapText="1"/>
    </xf>
    <xf numFmtId="0" fontId="42" fillId="0" borderId="0" xfId="7" applyFont="1" applyAlignment="1" applyProtection="1">
      <alignment horizontal="left" vertical="center"/>
    </xf>
    <xf numFmtId="0" fontId="23" fillId="0" borderId="0" xfId="0" applyFont="1" applyAlignment="1">
      <alignment horizontal="left" vertical="center" wrapText="1"/>
    </xf>
    <xf numFmtId="0" fontId="9" fillId="10" borderId="0" xfId="0" applyFont="1" applyFill="1" applyAlignment="1">
      <alignment horizontal="left" vertical="center" wrapText="1"/>
    </xf>
    <xf numFmtId="0" fontId="14" fillId="3" borderId="0" xfId="0" applyFont="1" applyFill="1" applyAlignment="1">
      <alignment horizontal="left" vertical="center" wrapText="1"/>
    </xf>
    <xf numFmtId="0" fontId="4" fillId="0" borderId="0" xfId="0" applyFont="1" applyAlignment="1">
      <alignment horizontal="left" wrapText="1"/>
    </xf>
    <xf numFmtId="0" fontId="14" fillId="3" borderId="0" xfId="0" applyFont="1" applyFill="1" applyAlignment="1">
      <alignment horizontal="left" vertical="top" wrapText="1"/>
    </xf>
    <xf numFmtId="0" fontId="15" fillId="3" borderId="0" xfId="0" applyFont="1" applyFill="1" applyAlignment="1">
      <alignment horizontal="left" vertical="top"/>
    </xf>
    <xf numFmtId="0" fontId="16" fillId="3" borderId="0" xfId="0" applyFont="1" applyFill="1" applyAlignment="1">
      <alignment horizontal="center" vertical="top"/>
    </xf>
    <xf numFmtId="0" fontId="10" fillId="2" borderId="0" xfId="0" applyFont="1" applyFill="1" applyAlignment="1">
      <alignment vertical="center"/>
    </xf>
    <xf numFmtId="0" fontId="9" fillId="2" borderId="0" xfId="0" applyFont="1" applyFill="1" applyAlignment="1">
      <alignment vertical="center"/>
    </xf>
    <xf numFmtId="0" fontId="44" fillId="3" borderId="0" xfId="0" applyFont="1" applyFill="1" applyAlignment="1">
      <alignment horizontal="left" vertical="center"/>
    </xf>
    <xf numFmtId="0" fontId="14" fillId="3" borderId="0" xfId="0" applyFont="1" applyFill="1" applyAlignment="1">
      <alignment horizontal="left" vertical="center"/>
    </xf>
    <xf numFmtId="0" fontId="45" fillId="3" borderId="0" xfId="0" applyFont="1" applyFill="1" applyAlignment="1">
      <alignment horizontal="center" vertical="center"/>
    </xf>
    <xf numFmtId="0" fontId="44" fillId="3" borderId="0" xfId="0" applyFont="1" applyFill="1" applyAlignment="1">
      <alignment horizontal="left" vertical="top"/>
    </xf>
    <xf numFmtId="0" fontId="18" fillId="3" borderId="0" xfId="0" applyFont="1" applyFill="1" applyAlignment="1">
      <alignment horizontal="left" vertical="center"/>
    </xf>
    <xf numFmtId="0" fontId="14" fillId="3" borderId="0" xfId="0" applyFont="1" applyFill="1" applyAlignment="1">
      <alignment vertical="top"/>
    </xf>
    <xf numFmtId="0" fontId="11" fillId="3" borderId="0" xfId="0" applyFont="1" applyFill="1" applyAlignment="1">
      <alignment horizontal="left" vertical="top" wrapText="1"/>
    </xf>
    <xf numFmtId="0" fontId="20" fillId="3" borderId="0" xfId="0" applyFont="1" applyFill="1" applyAlignment="1">
      <alignment horizontal="left" vertical="top" wrapText="1"/>
    </xf>
    <xf numFmtId="0" fontId="76" fillId="3" borderId="0" xfId="0" applyFont="1" applyFill="1" applyAlignment="1">
      <alignment horizontal="left" vertical="top" wrapText="1"/>
    </xf>
    <xf numFmtId="0" fontId="0" fillId="3" borderId="0" xfId="0" applyFill="1" applyAlignment="1">
      <alignment vertical="center"/>
    </xf>
    <xf numFmtId="0" fontId="11" fillId="3" borderId="0" xfId="0" applyFont="1" applyFill="1" applyAlignment="1">
      <alignment horizontal="center" vertical="center" wrapText="1"/>
    </xf>
    <xf numFmtId="0" fontId="11" fillId="3" borderId="0" xfId="0" applyFont="1" applyFill="1" applyAlignment="1">
      <alignment horizontal="center" vertical="top" wrapText="1"/>
    </xf>
    <xf numFmtId="0" fontId="3" fillId="3" borderId="0" xfId="0" applyFont="1" applyFill="1" applyAlignment="1">
      <alignment horizontal="right" vertical="top"/>
    </xf>
    <xf numFmtId="0" fontId="14" fillId="3" borderId="0" xfId="0" applyFont="1" applyFill="1" applyAlignment="1">
      <alignment vertical="center" wrapText="1"/>
    </xf>
    <xf numFmtId="0" fontId="45" fillId="3" borderId="0" xfId="0" applyFont="1" applyFill="1" applyAlignment="1">
      <alignment horizontal="left" vertical="center"/>
    </xf>
    <xf numFmtId="0" fontId="0" fillId="4" borderId="0" xfId="0" applyFill="1" applyAlignment="1">
      <alignment vertical="top" wrapText="1"/>
    </xf>
    <xf numFmtId="0" fontId="0" fillId="4" borderId="0" xfId="0" applyFill="1" applyAlignment="1">
      <alignment horizontal="left" vertical="top" wrapText="1"/>
    </xf>
    <xf numFmtId="0" fontId="49" fillId="3" borderId="0" xfId="0" applyFont="1" applyFill="1" applyAlignment="1">
      <alignment horizontal="left" vertical="top"/>
    </xf>
    <xf numFmtId="0" fontId="11" fillId="4" borderId="0" xfId="0" applyFont="1" applyFill="1" applyAlignment="1">
      <alignment horizontal="left" vertical="center"/>
    </xf>
    <xf numFmtId="0" fontId="14" fillId="4" borderId="0" xfId="0" applyFont="1" applyFill="1" applyAlignment="1">
      <alignment horizontal="left" vertical="center" indent="2"/>
    </xf>
    <xf numFmtId="0" fontId="14" fillId="4" borderId="0" xfId="0" applyFont="1" applyFill="1" applyAlignment="1">
      <alignment horizontal="center" vertical="center"/>
    </xf>
    <xf numFmtId="0" fontId="14" fillId="4" borderId="0" xfId="0" applyFont="1" applyFill="1" applyAlignment="1">
      <alignment horizontal="left" vertical="center"/>
    </xf>
    <xf numFmtId="0" fontId="0" fillId="6" borderId="0" xfId="0" applyFill="1"/>
    <xf numFmtId="0" fontId="78" fillId="6" borderId="0" xfId="0" applyFont="1" applyFill="1"/>
    <xf numFmtId="169" fontId="24" fillId="6" borderId="0" xfId="0" applyNumberFormat="1" applyFont="1" applyFill="1"/>
    <xf numFmtId="169" fontId="0" fillId="6" borderId="0" xfId="0" applyNumberFormat="1" applyFill="1"/>
    <xf numFmtId="49" fontId="0" fillId="6" borderId="0" xfId="0" applyNumberFormat="1" applyFill="1"/>
    <xf numFmtId="14" fontId="0" fillId="6" borderId="0" xfId="0" applyNumberFormat="1" applyFill="1"/>
    <xf numFmtId="0" fontId="41" fillId="6" borderId="0" xfId="0" applyFont="1" applyFill="1"/>
    <xf numFmtId="0" fontId="17" fillId="6" borderId="0" xfId="0" applyFont="1" applyFill="1"/>
    <xf numFmtId="169" fontId="17" fillId="6" borderId="0" xfId="0" applyNumberFormat="1" applyFont="1" applyFill="1"/>
    <xf numFmtId="169" fontId="41" fillId="6" borderId="0" xfId="0" applyNumberFormat="1" applyFont="1" applyFill="1"/>
    <xf numFmtId="49" fontId="41" fillId="6" borderId="0" xfId="0" applyNumberFormat="1" applyFont="1" applyFill="1"/>
    <xf numFmtId="14" fontId="41" fillId="6" borderId="0" xfId="0" applyNumberFormat="1" applyFont="1" applyFill="1"/>
    <xf numFmtId="0" fontId="41" fillId="0" borderId="0" xfId="0" applyFont="1"/>
    <xf numFmtId="0" fontId="54" fillId="6" borderId="0" xfId="0" applyFont="1" applyFill="1"/>
    <xf numFmtId="0" fontId="79" fillId="6" borderId="0" xfId="0" applyFont="1" applyFill="1"/>
    <xf numFmtId="14" fontId="0" fillId="9" borderId="0" xfId="0" applyNumberFormat="1" applyFill="1"/>
    <xf numFmtId="0" fontId="3" fillId="0" borderId="0" xfId="0" applyFont="1" applyAlignment="1">
      <alignment horizontal="left" vertical="center" wrapText="1"/>
    </xf>
    <xf numFmtId="0" fontId="3" fillId="4" borderId="44" xfId="0" applyFont="1" applyFill="1" applyBorder="1" applyAlignment="1">
      <alignment horizontal="left" vertical="center" wrapText="1"/>
    </xf>
    <xf numFmtId="0" fontId="3" fillId="0" borderId="63" xfId="0" applyFont="1" applyBorder="1" applyAlignment="1">
      <alignment horizontal="left" vertical="center" wrapText="1"/>
    </xf>
    <xf numFmtId="0" fontId="51" fillId="4" borderId="0" xfId="0" applyFont="1" applyFill="1" applyAlignment="1">
      <alignment horizontal="center" vertical="center"/>
    </xf>
    <xf numFmtId="0" fontId="3" fillId="0" borderId="40" xfId="0" applyFont="1" applyBorder="1" applyAlignment="1">
      <alignment horizontal="left" vertical="center" wrapText="1"/>
    </xf>
    <xf numFmtId="0" fontId="3" fillId="0" borderId="9" xfId="0" applyFont="1" applyBorder="1" applyAlignment="1">
      <alignment horizontal="left" vertical="center" wrapText="1"/>
    </xf>
    <xf numFmtId="0" fontId="3" fillId="0" borderId="39" xfId="0" applyFont="1" applyBorder="1" applyAlignment="1">
      <alignment horizontal="left" vertical="center" wrapText="1"/>
    </xf>
    <xf numFmtId="0" fontId="67" fillId="0" borderId="0" xfId="0" applyFont="1" applyAlignment="1">
      <alignment horizontal="left" vertical="top" wrapText="1"/>
    </xf>
    <xf numFmtId="0" fontId="69" fillId="4" borderId="0" xfId="0" applyFont="1" applyFill="1" applyAlignment="1">
      <alignment horizontal="right" vertical="center"/>
    </xf>
    <xf numFmtId="0" fontId="52" fillId="5" borderId="19" xfId="0" applyFont="1" applyFill="1" applyBorder="1" applyAlignment="1">
      <alignment horizontal="left" vertical="center"/>
    </xf>
    <xf numFmtId="0" fontId="52" fillId="5" borderId="19" xfId="0" applyFont="1" applyFill="1" applyBorder="1" applyAlignment="1">
      <alignment horizontal="right" vertical="center" indent="1"/>
    </xf>
    <xf numFmtId="0" fontId="0" fillId="9" borderId="0" xfId="0" applyFill="1"/>
    <xf numFmtId="0" fontId="0" fillId="4" borderId="45" xfId="0" applyFill="1" applyBorder="1" applyAlignment="1">
      <alignment vertical="center"/>
    </xf>
    <xf numFmtId="0" fontId="0" fillId="4" borderId="8" xfId="0" applyFill="1" applyBorder="1" applyAlignment="1">
      <alignment vertical="center"/>
    </xf>
    <xf numFmtId="0" fontId="0" fillId="0" borderId="44" xfId="0" applyBorder="1"/>
    <xf numFmtId="0" fontId="1" fillId="4" borderId="9" xfId="0" applyFont="1" applyFill="1" applyBorder="1" applyAlignment="1">
      <alignment horizontal="center" vertical="center"/>
    </xf>
    <xf numFmtId="0" fontId="0" fillId="0" borderId="63" xfId="0" applyBorder="1"/>
    <xf numFmtId="0" fontId="69" fillId="4" borderId="40" xfId="0" applyFont="1" applyFill="1" applyBorder="1" applyAlignment="1">
      <alignment horizontal="right" vertical="center"/>
    </xf>
    <xf numFmtId="0" fontId="0" fillId="4" borderId="9" xfId="0" applyFill="1" applyBorder="1" applyAlignment="1">
      <alignment vertical="center"/>
    </xf>
    <xf numFmtId="0" fontId="0" fillId="0" borderId="39" xfId="0" applyBorder="1"/>
    <xf numFmtId="0" fontId="20" fillId="5" borderId="66" xfId="0" applyFont="1" applyFill="1" applyBorder="1" applyAlignment="1">
      <alignment horizontal="center" vertical="center" wrapText="1"/>
    </xf>
    <xf numFmtId="0" fontId="77" fillId="19" borderId="15" xfId="0" applyFont="1" applyFill="1" applyBorder="1" applyAlignment="1">
      <alignment vertical="center" wrapText="1"/>
    </xf>
    <xf numFmtId="0" fontId="57" fillId="8" borderId="28" xfId="0" applyFont="1" applyFill="1" applyBorder="1" applyAlignment="1">
      <alignment horizontal="left" vertical="center" wrapText="1"/>
    </xf>
    <xf numFmtId="0" fontId="16" fillId="4" borderId="0" xfId="0" applyFont="1" applyFill="1" applyAlignment="1">
      <alignment vertical="center"/>
    </xf>
    <xf numFmtId="0" fontId="77" fillId="19" borderId="15" xfId="0" applyFont="1" applyFill="1" applyBorder="1"/>
    <xf numFmtId="0" fontId="16" fillId="8" borderId="28" xfId="0" applyFont="1" applyFill="1" applyBorder="1" applyAlignment="1">
      <alignment vertical="center"/>
    </xf>
    <xf numFmtId="0" fontId="0" fillId="0" borderId="0" xfId="0" applyAlignment="1">
      <alignment horizontal="right" vertical="center"/>
    </xf>
    <xf numFmtId="0" fontId="0" fillId="9" borderId="0" xfId="0" applyFill="1" applyAlignment="1">
      <alignment horizontal="center" vertical="center"/>
    </xf>
    <xf numFmtId="0" fontId="44" fillId="4" borderId="0" xfId="0" applyFont="1" applyFill="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3" fontId="0" fillId="9" borderId="0" xfId="0" applyNumberFormat="1" applyFill="1" applyAlignment="1">
      <alignment horizontal="center" vertical="center"/>
    </xf>
    <xf numFmtId="170" fontId="0" fillId="9" borderId="0" xfId="1" applyNumberFormat="1" applyFont="1" applyFill="1" applyAlignment="1" applyProtection="1">
      <alignment horizontal="center" vertical="center"/>
    </xf>
    <xf numFmtId="173" fontId="0" fillId="3" borderId="0" xfId="0" applyNumberFormat="1" applyFill="1" applyAlignment="1">
      <alignment horizontal="center" vertical="top"/>
    </xf>
    <xf numFmtId="0" fontId="44" fillId="3" borderId="0" xfId="0" applyFont="1" applyFill="1"/>
    <xf numFmtId="0" fontId="44" fillId="3" borderId="0" xfId="0" applyFont="1" applyFill="1" applyAlignment="1">
      <alignment vertical="center"/>
    </xf>
    <xf numFmtId="0" fontId="44" fillId="3" borderId="0" xfId="0" applyFont="1" applyFill="1" applyAlignment="1">
      <alignment vertical="top"/>
    </xf>
    <xf numFmtId="0" fontId="44" fillId="4" borderId="0" xfId="0" applyFont="1" applyFill="1"/>
    <xf numFmtId="0" fontId="0" fillId="4" borderId="0" xfId="0" applyFill="1" applyAlignment="1">
      <alignment horizontal="center" vertical="top"/>
    </xf>
    <xf numFmtId="0" fontId="20" fillId="2" borderId="0" xfId="0" applyFont="1" applyFill="1" applyAlignment="1">
      <alignment vertical="center" wrapText="1"/>
    </xf>
    <xf numFmtId="0" fontId="20" fillId="2" borderId="0" xfId="0" applyFont="1" applyFill="1" applyAlignment="1">
      <alignment vertical="center"/>
    </xf>
    <xf numFmtId="0" fontId="0" fillId="4" borderId="0" xfId="0" applyFill="1" applyAlignment="1">
      <alignment horizontal="center" vertical="center" wrapText="1"/>
    </xf>
    <xf numFmtId="0" fontId="33" fillId="9" borderId="22" xfId="0" applyFont="1" applyFill="1" applyBorder="1" applyAlignment="1">
      <alignment horizontal="center" vertical="center"/>
    </xf>
    <xf numFmtId="172" fontId="33" fillId="9" borderId="22" xfId="0" applyNumberFormat="1" applyFont="1" applyFill="1" applyBorder="1" applyAlignment="1">
      <alignment horizontal="center" vertical="center"/>
    </xf>
    <xf numFmtId="170" fontId="33" fillId="9" borderId="22" xfId="0" applyNumberFormat="1" applyFont="1" applyFill="1" applyBorder="1" applyAlignment="1">
      <alignment horizontal="center" vertical="center"/>
    </xf>
    <xf numFmtId="0" fontId="18" fillId="3" borderId="0" xfId="0" applyFont="1" applyFill="1" applyAlignment="1">
      <alignment horizontal="right"/>
    </xf>
    <xf numFmtId="170" fontId="24" fillId="3" borderId="0" xfId="1" applyNumberFormat="1" applyFont="1" applyFill="1" applyAlignment="1" applyProtection="1">
      <alignment horizontal="center" vertical="center"/>
    </xf>
    <xf numFmtId="0" fontId="20" fillId="13" borderId="25" xfId="0" applyFont="1" applyFill="1" applyBorder="1" applyAlignment="1">
      <alignment horizontal="left" vertical="top"/>
    </xf>
    <xf numFmtId="0" fontId="20" fillId="13" borderId="25" xfId="0" applyFont="1" applyFill="1" applyBorder="1" applyAlignment="1">
      <alignment horizontal="center" vertical="center"/>
    </xf>
    <xf numFmtId="0" fontId="12" fillId="15" borderId="25" xfId="0" applyFont="1" applyFill="1" applyBorder="1" applyAlignment="1">
      <alignment horizontal="left" vertical="top"/>
    </xf>
    <xf numFmtId="0" fontId="0" fillId="4" borderId="25" xfId="0" applyFill="1" applyBorder="1" applyAlignment="1">
      <alignment horizontal="center" vertical="center"/>
    </xf>
    <xf numFmtId="0" fontId="24" fillId="9" borderId="22" xfId="0" applyFont="1" applyFill="1" applyBorder="1" applyAlignment="1">
      <alignment horizontal="center" vertical="center"/>
    </xf>
    <xf numFmtId="0" fontId="24" fillId="9" borderId="22" xfId="0" applyFont="1" applyFill="1" applyBorder="1" applyAlignment="1">
      <alignment horizontal="center" vertical="center" wrapText="1"/>
    </xf>
    <xf numFmtId="0" fontId="10" fillId="15" borderId="23" xfId="0" applyFont="1" applyFill="1" applyBorder="1" applyAlignment="1">
      <alignment horizontal="center" vertical="center" wrapText="1"/>
    </xf>
    <xf numFmtId="2" fontId="24" fillId="9" borderId="22" xfId="0" applyNumberFormat="1" applyFont="1" applyFill="1" applyBorder="1" applyAlignment="1">
      <alignment horizontal="center" vertical="center"/>
    </xf>
    <xf numFmtId="0" fontId="33" fillId="13" borderId="22" xfId="0" applyFont="1" applyFill="1" applyBorder="1" applyAlignment="1">
      <alignment horizontal="center" vertical="center"/>
    </xf>
    <xf numFmtId="0" fontId="20" fillId="15" borderId="23" xfId="0" applyFont="1" applyFill="1" applyBorder="1" applyAlignment="1">
      <alignment horizontal="center" vertical="center" wrapText="1"/>
    </xf>
    <xf numFmtId="171" fontId="33" fillId="9" borderId="22" xfId="0" applyNumberFormat="1" applyFont="1" applyFill="1" applyBorder="1" applyAlignment="1">
      <alignment horizontal="center" vertical="center"/>
    </xf>
    <xf numFmtId="2" fontId="33" fillId="9" borderId="22" xfId="0" applyNumberFormat="1" applyFont="1" applyFill="1" applyBorder="1" applyAlignment="1">
      <alignment horizontal="center" vertical="center"/>
    </xf>
    <xf numFmtId="2" fontId="33" fillId="13" borderId="22" xfId="0" applyNumberFormat="1" applyFont="1" applyFill="1" applyBorder="1" applyAlignment="1">
      <alignment horizontal="center" vertical="center"/>
    </xf>
    <xf numFmtId="9" fontId="33" fillId="13" borderId="22" xfId="3" applyFont="1" applyFill="1" applyBorder="1" applyAlignment="1" applyProtection="1">
      <alignment horizontal="center" vertical="center"/>
    </xf>
    <xf numFmtId="9" fontId="33" fillId="9" borderId="22" xfId="3" applyFont="1" applyFill="1" applyBorder="1" applyAlignment="1" applyProtection="1">
      <alignment horizontal="center" vertical="center"/>
    </xf>
    <xf numFmtId="169" fontId="33" fillId="13" borderId="22" xfId="0" applyNumberFormat="1" applyFont="1" applyFill="1" applyBorder="1" applyAlignment="1">
      <alignment horizontal="center" vertical="center"/>
    </xf>
    <xf numFmtId="169" fontId="33" fillId="12" borderId="22" xfId="0" applyNumberFormat="1" applyFont="1" applyFill="1" applyBorder="1" applyAlignment="1">
      <alignment horizontal="center" vertical="center"/>
    </xf>
    <xf numFmtId="9" fontId="33" fillId="13" borderId="22" xfId="0" applyNumberFormat="1" applyFont="1" applyFill="1" applyBorder="1" applyAlignment="1">
      <alignment horizontal="center" vertical="center"/>
    </xf>
    <xf numFmtId="9" fontId="33" fillId="9" borderId="22" xfId="0" applyNumberFormat="1" applyFont="1" applyFill="1" applyBorder="1" applyAlignment="1">
      <alignment horizontal="center" vertical="center"/>
    </xf>
    <xf numFmtId="170" fontId="33" fillId="13" borderId="22" xfId="0" applyNumberFormat="1" applyFont="1" applyFill="1" applyBorder="1" applyAlignment="1">
      <alignment horizontal="center" vertical="center"/>
    </xf>
    <xf numFmtId="0" fontId="14" fillId="3" borderId="0" xfId="0" applyFont="1" applyFill="1" applyAlignment="1">
      <alignment vertical="center"/>
    </xf>
    <xf numFmtId="0" fontId="14" fillId="3" borderId="0" xfId="0" applyFont="1" applyFill="1" applyAlignment="1">
      <alignment horizontal="left" vertical="center" indent="3"/>
    </xf>
    <xf numFmtId="0" fontId="14" fillId="3" borderId="0" xfId="0" applyFont="1" applyFill="1" applyAlignment="1">
      <alignment horizontal="left" vertical="center" indent="2"/>
    </xf>
    <xf numFmtId="0" fontId="14" fillId="3" borderId="0" xfId="0" applyFont="1" applyFill="1" applyAlignment="1">
      <alignment horizontal="left" vertical="center" wrapText="1" indent="3"/>
    </xf>
    <xf numFmtId="0" fontId="9" fillId="3" borderId="0" xfId="0" applyFont="1" applyFill="1" applyAlignment="1">
      <alignment horizontal="left" vertical="top"/>
    </xf>
    <xf numFmtId="0" fontId="11" fillId="4" borderId="0" xfId="0" applyFont="1" applyFill="1" applyAlignment="1">
      <alignment horizontal="left" vertical="top"/>
    </xf>
    <xf numFmtId="0" fontId="12" fillId="3" borderId="0" xfId="0" applyFont="1" applyFill="1" applyAlignment="1">
      <alignment vertical="top" wrapText="1"/>
    </xf>
    <xf numFmtId="0" fontId="14" fillId="4" borderId="0" xfId="0" applyFont="1" applyFill="1" applyAlignment="1">
      <alignment vertical="center"/>
    </xf>
    <xf numFmtId="0" fontId="14" fillId="4" borderId="0" xfId="0" applyFont="1" applyFill="1" applyAlignment="1">
      <alignment vertical="center" wrapText="1"/>
    </xf>
    <xf numFmtId="4" fontId="0" fillId="0" borderId="0" xfId="0" applyNumberFormat="1"/>
    <xf numFmtId="9" fontId="16" fillId="4" borderId="0" xfId="3" applyFont="1" applyFill="1" applyBorder="1" applyAlignment="1" applyProtection="1">
      <alignment vertical="top"/>
    </xf>
    <xf numFmtId="9" fontId="16" fillId="4" borderId="0" xfId="3" applyFont="1" applyFill="1" applyBorder="1" applyAlignment="1" applyProtection="1">
      <alignment horizontal="center" vertical="top"/>
    </xf>
    <xf numFmtId="0" fontId="16" fillId="0" borderId="0" xfId="0" applyFont="1" applyAlignment="1">
      <alignment horizontal="left"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16" fillId="4" borderId="0" xfId="0" applyFont="1" applyFill="1" applyAlignment="1">
      <alignment horizontal="left" vertical="top" indent="1"/>
    </xf>
    <xf numFmtId="0" fontId="0" fillId="4" borderId="0" xfId="0" applyFill="1" applyAlignment="1">
      <alignment horizontal="left" vertical="top" indent="1"/>
    </xf>
    <xf numFmtId="0" fontId="16" fillId="0" borderId="0" xfId="0" applyFont="1" applyAlignment="1">
      <alignment vertical="top" wrapText="1"/>
    </xf>
    <xf numFmtId="0" fontId="3" fillId="0" borderId="0" xfId="0" applyFont="1" applyAlignment="1">
      <alignment horizontal="left"/>
    </xf>
    <xf numFmtId="0" fontId="16" fillId="4" borderId="30"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32" xfId="0" applyFont="1" applyFill="1" applyBorder="1" applyAlignment="1" applyProtection="1">
      <alignment horizontal="center" vertical="center"/>
      <protection locked="0"/>
    </xf>
    <xf numFmtId="0" fontId="23" fillId="4" borderId="26" xfId="0" applyFont="1" applyFill="1" applyBorder="1" applyAlignment="1" applyProtection="1">
      <alignment horizontal="left" vertical="center"/>
      <protection locked="0"/>
    </xf>
    <xf numFmtId="14" fontId="23" fillId="4" borderId="13" xfId="1" applyNumberFormat="1" applyFont="1" applyFill="1" applyBorder="1" applyAlignment="1" applyProtection="1">
      <alignment horizontal="left" vertical="center"/>
      <protection locked="0"/>
    </xf>
    <xf numFmtId="14" fontId="23" fillId="4" borderId="13" xfId="1" applyNumberFormat="1" applyFont="1" applyFill="1" applyBorder="1" applyAlignment="1" applyProtection="1">
      <alignment horizontal="center" vertical="center"/>
      <protection locked="0"/>
    </xf>
    <xf numFmtId="0" fontId="11" fillId="3" borderId="0" xfId="0" applyFont="1" applyFill="1" applyAlignment="1">
      <alignment vertical="top" wrapText="1"/>
    </xf>
    <xf numFmtId="0" fontId="16" fillId="3" borderId="0" xfId="0" applyFont="1" applyFill="1" applyAlignment="1">
      <alignment horizontal="left" indent="2"/>
    </xf>
    <xf numFmtId="0" fontId="16" fillId="3" borderId="0" xfId="0" applyFont="1" applyFill="1" applyAlignment="1">
      <alignment horizontal="left" vertical="top" wrapText="1" indent="2"/>
    </xf>
    <xf numFmtId="0" fontId="18" fillId="0" borderId="0" xfId="0" applyFont="1"/>
    <xf numFmtId="0" fontId="89" fillId="4" borderId="13" xfId="0" applyFont="1" applyFill="1" applyBorder="1" applyAlignment="1" applyProtection="1">
      <alignment horizontal="center" vertical="center" wrapText="1"/>
      <protection locked="0"/>
    </xf>
    <xf numFmtId="0" fontId="67" fillId="0" borderId="0" xfId="0" applyFont="1" applyAlignment="1">
      <alignment vertical="top" wrapText="1"/>
    </xf>
    <xf numFmtId="0" fontId="20" fillId="3" borderId="0" xfId="0" applyFont="1" applyFill="1" applyAlignment="1">
      <alignment vertical="center" wrapText="1"/>
    </xf>
    <xf numFmtId="0" fontId="20" fillId="3" borderId="0" xfId="0" applyFont="1" applyFill="1" applyAlignment="1">
      <alignment horizontal="left" vertical="center" wrapText="1"/>
    </xf>
    <xf numFmtId="0" fontId="44" fillId="3" borderId="0" xfId="0" applyFont="1" applyFill="1" applyAlignment="1">
      <alignment vertical="center" wrapText="1"/>
    </xf>
    <xf numFmtId="0" fontId="44" fillId="3" borderId="0" xfId="0" applyFont="1" applyFill="1" applyAlignment="1">
      <alignment horizontal="center" vertical="center" wrapText="1"/>
    </xf>
    <xf numFmtId="2" fontId="16" fillId="3" borderId="0" xfId="1" applyNumberFormat="1" applyFont="1" applyFill="1" applyBorder="1" applyAlignment="1" applyProtection="1">
      <alignment vertical="center"/>
    </xf>
    <xf numFmtId="0" fontId="57" fillId="3" borderId="0" xfId="0" applyFont="1" applyFill="1"/>
    <xf numFmtId="0" fontId="0" fillId="3" borderId="0" xfId="0" applyFill="1" applyAlignment="1">
      <alignment horizontal="right" vertical="center"/>
    </xf>
    <xf numFmtId="0" fontId="16" fillId="3" borderId="0" xfId="0" applyFont="1" applyFill="1" applyAlignment="1">
      <alignment horizontal="right"/>
    </xf>
    <xf numFmtId="0" fontId="0" fillId="3" borderId="0" xfId="0" applyFill="1" applyAlignment="1">
      <alignment horizontal="center"/>
    </xf>
    <xf numFmtId="0" fontId="10" fillId="2" borderId="0" xfId="0" applyFont="1" applyFill="1" applyAlignment="1">
      <alignment vertical="center" wrapText="1"/>
    </xf>
    <xf numFmtId="0" fontId="20" fillId="5" borderId="0" xfId="0" applyFont="1" applyFill="1" applyAlignment="1">
      <alignment horizontal="center" vertical="center" wrapText="1"/>
    </xf>
    <xf numFmtId="0" fontId="16" fillId="4" borderId="0" xfId="0" applyFont="1" applyFill="1"/>
    <xf numFmtId="0" fontId="16" fillId="3" borderId="0" xfId="0" applyFont="1" applyFill="1" applyAlignment="1">
      <alignment horizontal="left" vertical="center" indent="3"/>
    </xf>
    <xf numFmtId="0" fontId="16" fillId="3" borderId="0" xfId="0" applyFont="1" applyFill="1" applyAlignment="1">
      <alignment horizontal="left" vertical="center" wrapText="1" indent="2"/>
    </xf>
    <xf numFmtId="0" fontId="44" fillId="0" borderId="0" xfId="0" applyFont="1"/>
    <xf numFmtId="0" fontId="0" fillId="0" borderId="0" xfId="0" applyAlignment="1">
      <alignment horizontal="left"/>
    </xf>
    <xf numFmtId="0" fontId="16" fillId="4" borderId="0" xfId="0" applyFont="1" applyFill="1" applyAlignment="1">
      <alignment horizontal="center" vertical="center"/>
    </xf>
    <xf numFmtId="0" fontId="0" fillId="17" borderId="15" xfId="0" applyFill="1" applyBorder="1" applyAlignment="1">
      <alignment horizontal="center" vertical="center"/>
    </xf>
    <xf numFmtId="0" fontId="91" fillId="6" borderId="0" xfId="0" applyFont="1" applyFill="1"/>
    <xf numFmtId="0" fontId="0" fillId="0" borderId="0" xfId="0" applyProtection="1">
      <protection locked="0"/>
    </xf>
    <xf numFmtId="0" fontId="5" fillId="0" borderId="0" xfId="0" applyFont="1" applyAlignment="1" applyProtection="1">
      <alignment horizontal="left"/>
      <protection locked="0"/>
    </xf>
    <xf numFmtId="0" fontId="16" fillId="0" borderId="0" xfId="0" applyFont="1" applyAlignment="1" applyProtection="1">
      <alignment vertical="center"/>
      <protection locked="0"/>
    </xf>
    <xf numFmtId="0" fontId="0" fillId="4" borderId="0" xfId="0" applyFill="1" applyProtection="1">
      <protection locked="0"/>
    </xf>
    <xf numFmtId="0" fontId="14" fillId="4" borderId="0" xfId="0" applyFont="1" applyFill="1" applyAlignment="1" applyProtection="1">
      <alignment vertical="top"/>
      <protection locked="0"/>
    </xf>
    <xf numFmtId="0" fontId="24" fillId="4" borderId="0" xfId="0" applyFont="1" applyFill="1" applyAlignment="1" applyProtection="1">
      <alignment vertical="top"/>
      <protection locked="0"/>
    </xf>
    <xf numFmtId="0" fontId="1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center" wrapText="1"/>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14" fillId="4" borderId="0" xfId="0" applyFont="1" applyFill="1" applyAlignment="1" applyProtection="1">
      <alignment horizontal="left" vertical="top" wrapText="1"/>
      <protection locked="0"/>
    </xf>
    <xf numFmtId="0" fontId="0" fillId="4" borderId="0" xfId="0" applyFill="1" applyAlignment="1" applyProtection="1">
      <alignment horizontal="left" vertical="top"/>
      <protection locked="0"/>
    </xf>
    <xf numFmtId="0" fontId="0" fillId="4" borderId="0" xfId="0" applyFill="1" applyAlignment="1" applyProtection="1">
      <alignment vertical="top" wrapText="1"/>
      <protection locked="0"/>
    </xf>
    <xf numFmtId="0" fontId="41" fillId="0" borderId="0" xfId="0" applyFont="1" applyAlignment="1" applyProtection="1">
      <alignment vertical="center"/>
      <protection locked="0"/>
    </xf>
    <xf numFmtId="0" fontId="25" fillId="0" borderId="0" xfId="0" applyFont="1" applyProtection="1">
      <protection locked="0"/>
    </xf>
    <xf numFmtId="0" fontId="41" fillId="0" borderId="0" xfId="0" applyFont="1" applyProtection="1">
      <protection locked="0"/>
    </xf>
    <xf numFmtId="0" fontId="42" fillId="0" borderId="0" xfId="7" applyFont="1" applyAlignment="1" applyProtection="1">
      <alignment horizontal="left" vertical="center"/>
      <protection locked="0"/>
    </xf>
    <xf numFmtId="0" fontId="0" fillId="0" borderId="21" xfId="0" applyBorder="1" applyProtection="1">
      <protection locked="0"/>
    </xf>
    <xf numFmtId="0" fontId="11" fillId="3" borderId="0" xfId="0" applyFont="1" applyFill="1" applyAlignment="1">
      <alignment horizontal="left" vertical="center" wrapText="1"/>
    </xf>
    <xf numFmtId="0" fontId="0" fillId="0" borderId="0" xfId="0" applyAlignment="1">
      <alignment vertical="top"/>
    </xf>
    <xf numFmtId="0" fontId="0" fillId="3" borderId="0" xfId="0" applyFill="1" applyAlignment="1">
      <alignment vertical="top"/>
    </xf>
    <xf numFmtId="0" fontId="0" fillId="4" borderId="0" xfId="0" applyFill="1" applyAlignment="1" applyProtection="1">
      <alignment vertical="top"/>
      <protection locked="0"/>
    </xf>
    <xf numFmtId="0" fontId="0" fillId="0" borderId="0" xfId="0" applyAlignment="1" applyProtection="1">
      <alignment vertical="top"/>
      <protection locked="0"/>
    </xf>
    <xf numFmtId="0" fontId="0" fillId="0" borderId="45" xfId="0" applyBorder="1" applyAlignment="1">
      <alignment vertical="center"/>
    </xf>
    <xf numFmtId="0" fontId="0" fillId="4" borderId="8" xfId="0" applyFill="1" applyBorder="1" applyAlignment="1">
      <alignment horizontal="left" indent="1"/>
    </xf>
    <xf numFmtId="0" fontId="0" fillId="4" borderId="8" xfId="0" applyFill="1" applyBorder="1" applyAlignment="1" applyProtection="1">
      <alignment horizontal="center"/>
      <protection locked="0"/>
    </xf>
    <xf numFmtId="0" fontId="0" fillId="0" borderId="8" xfId="0" applyBorder="1" applyAlignment="1">
      <alignment vertical="center"/>
    </xf>
    <xf numFmtId="0" fontId="0" fillId="4" borderId="44" xfId="0" applyFill="1" applyBorder="1" applyAlignment="1">
      <alignment horizontal="left"/>
    </xf>
    <xf numFmtId="0" fontId="0" fillId="4" borderId="62" xfId="0" applyFill="1" applyBorder="1" applyAlignment="1">
      <alignment horizontal="left" indent="1"/>
    </xf>
    <xf numFmtId="0" fontId="0" fillId="4" borderId="9" xfId="0" applyFill="1" applyBorder="1" applyAlignment="1" applyProtection="1">
      <alignment horizontal="center"/>
      <protection locked="0"/>
    </xf>
    <xf numFmtId="0" fontId="0" fillId="4" borderId="0" xfId="0" applyFill="1" applyAlignment="1">
      <alignment horizontal="left"/>
    </xf>
    <xf numFmtId="0" fontId="0" fillId="4" borderId="63" xfId="0" applyFill="1" applyBorder="1" applyAlignment="1">
      <alignment horizontal="left"/>
    </xf>
    <xf numFmtId="0" fontId="0" fillId="4" borderId="40" xfId="0" applyFill="1" applyBorder="1" applyAlignment="1">
      <alignment horizontal="left" indent="1"/>
    </xf>
    <xf numFmtId="0" fontId="0" fillId="4" borderId="9" xfId="0" applyFill="1" applyBorder="1" applyAlignment="1">
      <alignment horizontal="left" indent="1"/>
    </xf>
    <xf numFmtId="0" fontId="0" fillId="4" borderId="9" xfId="0" applyFill="1" applyBorder="1" applyAlignment="1">
      <alignment horizontal="left"/>
    </xf>
    <xf numFmtId="0" fontId="0" fillId="4" borderId="39" xfId="0" applyFill="1" applyBorder="1" applyAlignment="1">
      <alignment horizontal="left"/>
    </xf>
    <xf numFmtId="0" fontId="95" fillId="4" borderId="25" xfId="0" applyFont="1" applyFill="1" applyBorder="1" applyAlignment="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5" fillId="0" borderId="0" xfId="0" applyFont="1" applyAlignment="1">
      <alignment horizontal="left" vertical="top" wrapText="1"/>
    </xf>
    <xf numFmtId="0" fontId="94" fillId="0" borderId="0" xfId="0" applyFont="1" applyAlignment="1">
      <alignment vertical="center"/>
    </xf>
    <xf numFmtId="0" fontId="24" fillId="4" borderId="0" xfId="0" applyFont="1" applyFill="1" applyAlignment="1">
      <alignment horizontal="right" indent="1"/>
    </xf>
    <xf numFmtId="3" fontId="16" fillId="11" borderId="15" xfId="0" applyNumberFormat="1" applyFont="1" applyFill="1" applyBorder="1" applyAlignment="1" applyProtection="1">
      <alignment horizontal="left" vertical="center"/>
      <protection locked="0"/>
    </xf>
    <xf numFmtId="0" fontId="57" fillId="8" borderId="82" xfId="0" applyFont="1" applyFill="1" applyBorder="1" applyAlignment="1">
      <alignment horizontal="left" vertical="center" wrapText="1"/>
    </xf>
    <xf numFmtId="0" fontId="16" fillId="8" borderId="29" xfId="0" applyFont="1" applyFill="1" applyBorder="1" applyAlignment="1">
      <alignment horizontal="left" vertical="center"/>
    </xf>
    <xf numFmtId="0" fontId="16" fillId="8" borderId="97" xfId="0" applyFont="1" applyFill="1" applyBorder="1" applyAlignment="1">
      <alignment horizontal="left" vertical="center"/>
    </xf>
    <xf numFmtId="0" fontId="20" fillId="4" borderId="0" xfId="0" applyFont="1" applyFill="1" applyAlignment="1">
      <alignment vertical="center"/>
    </xf>
    <xf numFmtId="0" fontId="82" fillId="21" borderId="0" xfId="0" applyFont="1" applyFill="1" applyAlignment="1">
      <alignment horizontal="center" vertical="center" wrapText="1"/>
    </xf>
    <xf numFmtId="3" fontId="23" fillId="21" borderId="0" xfId="0" applyNumberFormat="1" applyFont="1" applyFill="1" applyAlignment="1" applyProtection="1">
      <alignment horizontal="center" vertical="center"/>
      <protection locked="0"/>
    </xf>
    <xf numFmtId="170" fontId="23" fillId="21" borderId="0" xfId="1" applyNumberFormat="1" applyFont="1" applyFill="1" applyBorder="1" applyAlignment="1" applyProtection="1">
      <alignment horizontal="center" vertical="top"/>
      <protection locked="0"/>
    </xf>
    <xf numFmtId="3" fontId="0" fillId="21" borderId="0" xfId="0" applyNumberFormat="1" applyFill="1" applyAlignment="1">
      <alignment horizontal="center" vertical="center"/>
    </xf>
    <xf numFmtId="173" fontId="0" fillId="21" borderId="0" xfId="0" applyNumberFormat="1" applyFill="1" applyAlignment="1">
      <alignment horizontal="center" vertical="top"/>
    </xf>
    <xf numFmtId="170" fontId="0" fillId="21" borderId="0" xfId="1" applyNumberFormat="1" applyFont="1" applyFill="1" applyBorder="1" applyAlignment="1" applyProtection="1">
      <alignment horizontal="center" vertical="center"/>
    </xf>
    <xf numFmtId="0" fontId="20" fillId="21" borderId="0" xfId="0" applyFont="1" applyFill="1" applyAlignment="1">
      <alignment vertical="center"/>
    </xf>
    <xf numFmtId="0" fontId="0" fillId="3" borderId="98" xfId="0" applyFill="1" applyBorder="1" applyAlignment="1">
      <alignment horizontal="center" vertical="top"/>
    </xf>
    <xf numFmtId="0" fontId="0" fillId="12" borderId="0" xfId="0" applyFill="1"/>
    <xf numFmtId="0" fontId="14" fillId="12" borderId="0" xfId="0" applyFont="1" applyFill="1" applyAlignment="1">
      <alignment horizontal="left" vertical="center" wrapText="1" indent="1"/>
    </xf>
    <xf numFmtId="0" fontId="0" fillId="12" borderId="0" xfId="0" applyFill="1" applyAlignment="1">
      <alignment horizontal="left" vertical="top"/>
    </xf>
    <xf numFmtId="0" fontId="10" fillId="10" borderId="0" xfId="0" applyFont="1" applyFill="1" applyAlignment="1">
      <alignment horizontal="left" vertical="center" wrapText="1"/>
    </xf>
    <xf numFmtId="174" fontId="0" fillId="9" borderId="0" xfId="1" applyNumberFormat="1" applyFont="1" applyFill="1" applyAlignment="1" applyProtection="1">
      <alignment horizontal="center" vertical="center"/>
    </xf>
    <xf numFmtId="0" fontId="12" fillId="12" borderId="0" xfId="0" applyFont="1" applyFill="1" applyAlignment="1">
      <alignment horizontal="left" vertical="top"/>
    </xf>
    <xf numFmtId="0" fontId="23" fillId="3" borderId="0" xfId="1" applyNumberFormat="1" applyFont="1" applyFill="1" applyBorder="1" applyAlignment="1" applyProtection="1">
      <alignment horizontal="left" vertical="center"/>
      <protection locked="0"/>
    </xf>
    <xf numFmtId="0" fontId="0" fillId="12" borderId="0" xfId="0" applyFill="1" applyAlignment="1">
      <alignment horizontal="left" vertical="top" indent="1"/>
    </xf>
    <xf numFmtId="0" fontId="10" fillId="4" borderId="0" xfId="0" applyFont="1" applyFill="1" applyAlignment="1">
      <alignment horizontal="left" vertical="center" wrapText="1"/>
    </xf>
    <xf numFmtId="0" fontId="82" fillId="3" borderId="0" xfId="0" applyFont="1" applyFill="1" applyAlignment="1">
      <alignment horizontal="center" vertical="center" wrapText="1"/>
    </xf>
    <xf numFmtId="2" fontId="23" fillId="3" borderId="0" xfId="0" applyNumberFormat="1" applyFont="1" applyFill="1" applyAlignment="1">
      <alignment horizontal="center" vertical="center"/>
    </xf>
    <xf numFmtId="170" fontId="24" fillId="3" borderId="0" xfId="1" applyNumberFormat="1" applyFont="1" applyFill="1" applyAlignment="1" applyProtection="1">
      <alignment horizontal="left" vertical="center"/>
    </xf>
    <xf numFmtId="0" fontId="97" fillId="5" borderId="19" xfId="0" applyFont="1" applyFill="1" applyBorder="1" applyAlignment="1">
      <alignment vertical="center"/>
    </xf>
    <xf numFmtId="0" fontId="0" fillId="6" borderId="0" xfId="0" applyFill="1" applyProtection="1">
      <protection locked="0"/>
    </xf>
    <xf numFmtId="0" fontId="16" fillId="6" borderId="0" xfId="0" applyFont="1" applyFill="1" applyAlignment="1" applyProtection="1">
      <alignment vertical="center"/>
      <protection locked="0"/>
    </xf>
    <xf numFmtId="169" fontId="69" fillId="0" borderId="101" xfId="1" applyNumberFormat="1" applyFont="1" applyBorder="1" applyAlignment="1" applyProtection="1">
      <alignment horizontal="right" vertical="center"/>
      <protection locked="0"/>
    </xf>
    <xf numFmtId="169" fontId="69" fillId="0" borderId="100" xfId="1" applyNumberFormat="1" applyFont="1" applyBorder="1" applyAlignment="1" applyProtection="1">
      <alignment horizontal="right" vertical="center"/>
      <protection locked="0"/>
    </xf>
    <xf numFmtId="169" fontId="1" fillId="0" borderId="101" xfId="0" applyNumberFormat="1" applyFont="1" applyBorder="1" applyAlignment="1">
      <alignment vertical="center"/>
    </xf>
    <xf numFmtId="0" fontId="102" fillId="22" borderId="105" xfId="0" applyFont="1" applyFill="1" applyBorder="1" applyAlignment="1" applyProtection="1">
      <alignment vertical="center"/>
      <protection locked="0"/>
    </xf>
    <xf numFmtId="169" fontId="1" fillId="22" borderId="106" xfId="0" applyNumberFormat="1" applyFont="1" applyFill="1" applyBorder="1" applyAlignment="1" applyProtection="1">
      <alignment horizontal="right" vertical="center" shrinkToFit="1"/>
      <protection locked="0"/>
    </xf>
    <xf numFmtId="169" fontId="1" fillId="22" borderId="105" xfId="0" applyNumberFormat="1" applyFont="1" applyFill="1" applyBorder="1" applyAlignment="1" applyProtection="1">
      <alignment horizontal="right" vertical="center" shrinkToFit="1"/>
      <protection locked="0"/>
    </xf>
    <xf numFmtId="169" fontId="1" fillId="22" borderId="106" xfId="0" applyNumberFormat="1" applyFont="1" applyFill="1" applyBorder="1" applyAlignment="1">
      <alignment vertical="center"/>
    </xf>
    <xf numFmtId="0" fontId="1" fillId="22" borderId="105" xfId="0" applyFont="1" applyFill="1" applyBorder="1" applyAlignment="1" applyProtection="1">
      <alignment vertical="center"/>
      <protection locked="0"/>
    </xf>
    <xf numFmtId="169" fontId="1" fillId="22" borderId="106" xfId="0" applyNumberFormat="1" applyFont="1" applyFill="1" applyBorder="1" applyAlignment="1" applyProtection="1">
      <alignment horizontal="right" vertical="center"/>
      <protection locked="0"/>
    </xf>
    <xf numFmtId="169" fontId="1" fillId="22" borderId="105" xfId="0" applyNumberFormat="1" applyFont="1" applyFill="1" applyBorder="1" applyAlignment="1" applyProtection="1">
      <alignment horizontal="right" vertical="center"/>
      <protection locked="0"/>
    </xf>
    <xf numFmtId="0" fontId="1" fillId="22" borderId="109" xfId="0" applyFont="1" applyFill="1" applyBorder="1" applyAlignment="1" applyProtection="1">
      <alignment vertical="center"/>
      <protection locked="0"/>
    </xf>
    <xf numFmtId="169" fontId="1" fillId="22" borderId="17" xfId="0" applyNumberFormat="1" applyFont="1" applyFill="1" applyBorder="1" applyAlignment="1" applyProtection="1">
      <alignment horizontal="right" vertical="center"/>
      <protection locked="0"/>
    </xf>
    <xf numFmtId="169" fontId="1" fillId="22" borderId="109" xfId="0" applyNumberFormat="1" applyFont="1" applyFill="1" applyBorder="1" applyAlignment="1" applyProtection="1">
      <alignment horizontal="right" vertical="center"/>
      <protection locked="0"/>
    </xf>
    <xf numFmtId="0" fontId="1" fillId="8" borderId="78" xfId="0" applyFont="1" applyFill="1" applyBorder="1" applyAlignment="1">
      <alignment horizontal="right" vertical="center"/>
    </xf>
    <xf numFmtId="169" fontId="1" fillId="8" borderId="113" xfId="0" applyNumberFormat="1" applyFont="1" applyFill="1" applyBorder="1" applyAlignment="1">
      <alignment horizontal="right" vertical="center"/>
    </xf>
    <xf numFmtId="169" fontId="1" fillId="8" borderId="78" xfId="0" applyNumberFormat="1" applyFont="1" applyFill="1" applyBorder="1" applyAlignment="1">
      <alignment vertical="center"/>
    </xf>
    <xf numFmtId="0" fontId="1" fillId="0" borderId="100" xfId="0" applyFont="1" applyBorder="1" applyAlignment="1" applyProtection="1">
      <alignment vertical="center"/>
      <protection locked="0"/>
    </xf>
    <xf numFmtId="0" fontId="1" fillId="6" borderId="0" xfId="0" applyFont="1" applyFill="1" applyAlignment="1" applyProtection="1">
      <alignment vertical="center"/>
      <protection locked="0"/>
    </xf>
    <xf numFmtId="0" fontId="1" fillId="0" borderId="0" xfId="0" applyFont="1" applyAlignment="1">
      <alignment vertical="center"/>
    </xf>
    <xf numFmtId="169" fontId="1" fillId="8" borderId="114" xfId="0" applyNumberFormat="1" applyFont="1" applyFill="1" applyBorder="1" applyAlignment="1">
      <alignment horizontal="right" vertical="center"/>
    </xf>
    <xf numFmtId="169" fontId="1" fillId="8" borderId="113" xfId="0" applyNumberFormat="1" applyFont="1" applyFill="1" applyBorder="1" applyAlignment="1">
      <alignment vertical="center"/>
    </xf>
    <xf numFmtId="0" fontId="1" fillId="6" borderId="0" xfId="0" applyFont="1" applyFill="1" applyProtection="1">
      <protection locked="0"/>
    </xf>
    <xf numFmtId="0" fontId="1" fillId="0" borderId="0" xfId="0" applyFont="1"/>
    <xf numFmtId="169" fontId="1" fillId="8" borderId="17" xfId="0" applyNumberFormat="1" applyFont="1" applyFill="1" applyBorder="1" applyAlignment="1">
      <alignment horizontal="right" vertical="center"/>
    </xf>
    <xf numFmtId="169" fontId="1" fillId="8" borderId="18" xfId="0" applyNumberFormat="1" applyFont="1" applyFill="1" applyBorder="1" applyAlignment="1">
      <alignment vertical="center"/>
    </xf>
    <xf numFmtId="169" fontId="104" fillId="19" borderId="71" xfId="0" applyNumberFormat="1" applyFont="1" applyFill="1" applyBorder="1" applyAlignment="1">
      <alignment horizontal="right" vertical="center"/>
    </xf>
    <xf numFmtId="169" fontId="104" fillId="19" borderId="120" xfId="0" applyNumberFormat="1" applyFont="1" applyFill="1" applyBorder="1" applyAlignment="1">
      <alignment horizontal="right" vertical="center"/>
    </xf>
    <xf numFmtId="169" fontId="104" fillId="19" borderId="121" xfId="0" applyNumberFormat="1" applyFont="1" applyFill="1" applyBorder="1" applyAlignment="1">
      <alignment horizontal="right" vertical="center"/>
    </xf>
    <xf numFmtId="0" fontId="69" fillId="4" borderId="8" xfId="0" applyFont="1" applyFill="1" applyBorder="1" applyAlignment="1">
      <alignment horizontal="right"/>
    </xf>
    <xf numFmtId="0" fontId="69" fillId="4" borderId="0" xfId="0" applyFont="1" applyFill="1" applyAlignment="1">
      <alignment horizontal="right"/>
    </xf>
    <xf numFmtId="169" fontId="104" fillId="19" borderId="72" xfId="0" applyNumberFormat="1" applyFont="1" applyFill="1" applyBorder="1" applyAlignment="1">
      <alignment horizontal="right" vertical="center"/>
    </xf>
    <xf numFmtId="0" fontId="102" fillId="0" borderId="124" xfId="0" applyFont="1" applyBorder="1" applyAlignment="1" applyProtection="1">
      <alignment vertical="center" wrapText="1"/>
      <protection locked="0"/>
    </xf>
    <xf numFmtId="169" fontId="69" fillId="0" borderId="124" xfId="1" applyNumberFormat="1" applyFont="1" applyBorder="1" applyAlignment="1" applyProtection="1">
      <alignment horizontal="right" vertical="center"/>
      <protection locked="0"/>
    </xf>
    <xf numFmtId="169" fontId="1" fillId="0" borderId="126" xfId="0" applyNumberFormat="1" applyFont="1" applyBorder="1" applyAlignment="1">
      <alignment vertical="center"/>
    </xf>
    <xf numFmtId="0" fontId="20" fillId="19" borderId="78" xfId="0" applyFont="1" applyFill="1" applyBorder="1" applyAlignment="1">
      <alignment horizontal="center" vertical="center" wrapText="1"/>
    </xf>
    <xf numFmtId="0" fontId="20" fillId="19" borderId="127" xfId="0" applyFont="1" applyFill="1" applyBorder="1" applyAlignment="1">
      <alignment horizontal="center" vertical="center" wrapText="1"/>
    </xf>
    <xf numFmtId="0" fontId="20" fillId="19" borderId="128" xfId="0" applyFont="1" applyFill="1" applyBorder="1" applyAlignment="1">
      <alignment horizontal="center" vertical="center" wrapText="1"/>
    </xf>
    <xf numFmtId="0" fontId="23" fillId="6" borderId="129" xfId="0" applyFont="1" applyFill="1" applyBorder="1" applyAlignment="1" applyProtection="1">
      <alignment horizontal="center" vertical="center"/>
      <protection locked="0"/>
    </xf>
    <xf numFmtId="175" fontId="23" fillId="6" borderId="130" xfId="1" applyNumberFormat="1" applyFont="1" applyFill="1" applyBorder="1" applyAlignment="1" applyProtection="1">
      <alignment horizontal="center" vertical="center"/>
      <protection locked="0"/>
    </xf>
    <xf numFmtId="169" fontId="86" fillId="11" borderId="131" xfId="1" applyNumberFormat="1" applyFont="1" applyFill="1" applyBorder="1" applyAlignment="1" applyProtection="1">
      <alignment horizontal="center" vertical="top"/>
    </xf>
    <xf numFmtId="2" fontId="86" fillId="9" borderId="23" xfId="0" applyNumberFormat="1" applyFont="1" applyFill="1" applyBorder="1" applyAlignment="1">
      <alignment horizontal="center" vertical="center"/>
    </xf>
    <xf numFmtId="0" fontId="23" fillId="0" borderId="132" xfId="0" applyFont="1" applyBorder="1" applyAlignment="1" applyProtection="1">
      <alignment horizontal="center" vertical="center"/>
      <protection locked="0"/>
    </xf>
    <xf numFmtId="0" fontId="23" fillId="0" borderId="133" xfId="0" applyFont="1" applyBorder="1" applyAlignment="1" applyProtection="1">
      <alignment horizontal="center"/>
      <protection locked="0"/>
    </xf>
    <xf numFmtId="175" fontId="23" fillId="6" borderId="134" xfId="1" applyNumberFormat="1" applyFont="1" applyFill="1" applyBorder="1" applyAlignment="1" applyProtection="1">
      <alignment horizontal="center" vertical="center"/>
      <protection locked="0"/>
    </xf>
    <xf numFmtId="0" fontId="23" fillId="0" borderId="135" xfId="0" applyFont="1" applyBorder="1" applyAlignment="1" applyProtection="1">
      <alignment horizontal="center" vertical="center"/>
      <protection locked="0"/>
    </xf>
    <xf numFmtId="0" fontId="23" fillId="6" borderId="133" xfId="0" applyFont="1" applyFill="1" applyBorder="1" applyAlignment="1" applyProtection="1">
      <alignment horizontal="center" vertical="center"/>
      <protection locked="0"/>
    </xf>
    <xf numFmtId="0" fontId="23" fillId="6" borderId="136" xfId="0" applyFont="1" applyFill="1" applyBorder="1" applyAlignment="1" applyProtection="1">
      <alignment horizontal="center" vertical="center"/>
      <protection locked="0"/>
    </xf>
    <xf numFmtId="175" fontId="23" fillId="6" borderId="137" xfId="1" applyNumberFormat="1" applyFont="1" applyFill="1" applyBorder="1" applyAlignment="1" applyProtection="1">
      <alignment horizontal="center" vertical="center"/>
      <protection locked="0"/>
    </xf>
    <xf numFmtId="0" fontId="23" fillId="0" borderId="139" xfId="0" applyFont="1" applyBorder="1" applyAlignment="1" applyProtection="1">
      <alignment horizontal="center" vertical="center"/>
      <protection locked="0"/>
    </xf>
    <xf numFmtId="0" fontId="23" fillId="0" borderId="133" xfId="0" applyFont="1" applyBorder="1" applyAlignment="1" applyProtection="1">
      <alignment horizontal="center" vertical="center"/>
      <protection locked="0"/>
    </xf>
    <xf numFmtId="0" fontId="23" fillId="6" borderId="140" xfId="0" applyFont="1" applyFill="1" applyBorder="1" applyAlignment="1" applyProtection="1">
      <alignment horizontal="center" vertical="center"/>
      <protection locked="0"/>
    </xf>
    <xf numFmtId="175" fontId="23" fillId="6" borderId="141" xfId="1" applyNumberFormat="1" applyFont="1" applyFill="1" applyBorder="1" applyAlignment="1" applyProtection="1">
      <alignment horizontal="center" vertical="center"/>
      <protection locked="0"/>
    </xf>
    <xf numFmtId="0" fontId="23" fillId="0" borderId="142" xfId="0" applyFont="1" applyBorder="1" applyAlignment="1" applyProtection="1">
      <alignment horizontal="center" vertical="center"/>
      <protection locked="0"/>
    </xf>
    <xf numFmtId="0" fontId="23" fillId="11" borderId="23" xfId="0" applyFont="1" applyFill="1" applyBorder="1" applyAlignment="1">
      <alignment horizontal="left" vertical="center"/>
    </xf>
    <xf numFmtId="0" fontId="23" fillId="11" borderId="143" xfId="0" applyFont="1" applyFill="1" applyBorder="1" applyAlignment="1">
      <alignment horizontal="left" vertical="center"/>
    </xf>
    <xf numFmtId="0" fontId="3" fillId="4" borderId="0" xfId="0" applyFont="1" applyFill="1" applyAlignment="1">
      <alignment vertical="top"/>
    </xf>
    <xf numFmtId="0" fontId="23" fillId="6" borderId="145" xfId="0" applyFont="1" applyFill="1" applyBorder="1" applyAlignment="1" applyProtection="1">
      <alignment horizontal="center" vertical="center"/>
      <protection locked="0"/>
    </xf>
    <xf numFmtId="175" fontId="23" fillId="6" borderId="146" xfId="1" applyNumberFormat="1" applyFont="1" applyFill="1" applyBorder="1" applyAlignment="1" applyProtection="1">
      <alignment horizontal="center" vertical="center"/>
      <protection locked="0"/>
    </xf>
    <xf numFmtId="169" fontId="86" fillId="11" borderId="147" xfId="1" applyNumberFormat="1" applyFont="1" applyFill="1" applyBorder="1" applyAlignment="1" applyProtection="1">
      <alignment horizontal="center" vertical="top"/>
    </xf>
    <xf numFmtId="2" fontId="86" fillId="9" borderId="144" xfId="0" applyNumberFormat="1" applyFont="1" applyFill="1" applyBorder="1" applyAlignment="1">
      <alignment horizontal="center" vertical="center"/>
    </xf>
    <xf numFmtId="0" fontId="23" fillId="0" borderId="148" xfId="0" applyFont="1" applyBorder="1" applyAlignment="1" applyProtection="1">
      <alignment horizontal="center" vertical="center"/>
      <protection locked="0"/>
    </xf>
    <xf numFmtId="0" fontId="10" fillId="15" borderId="138" xfId="0" applyFont="1" applyFill="1" applyBorder="1" applyAlignment="1">
      <alignment horizontal="center" vertical="center" wrapText="1"/>
    </xf>
    <xf numFmtId="9" fontId="33" fillId="13" borderId="1" xfId="0" applyNumberFormat="1" applyFont="1" applyFill="1" applyBorder="1" applyAlignment="1">
      <alignment horizontal="center" vertical="center"/>
    </xf>
    <xf numFmtId="9" fontId="33" fillId="9" borderId="1" xfId="0" applyNumberFormat="1" applyFont="1" applyFill="1" applyBorder="1" applyAlignment="1">
      <alignment horizontal="center" vertical="center"/>
    </xf>
    <xf numFmtId="0" fontId="24" fillId="9" borderId="2" xfId="0" applyFont="1" applyFill="1" applyBorder="1" applyAlignment="1">
      <alignment horizontal="center" vertical="center"/>
    </xf>
    <xf numFmtId="0" fontId="81" fillId="3" borderId="0" xfId="0" applyFont="1" applyFill="1" applyAlignment="1">
      <alignment horizontal="left" vertical="center" wrapText="1" indent="1"/>
    </xf>
    <xf numFmtId="9" fontId="33" fillId="3" borderId="0" xfId="0" applyNumberFormat="1" applyFont="1" applyFill="1" applyAlignment="1">
      <alignment horizontal="center" vertical="center"/>
    </xf>
    <xf numFmtId="0" fontId="92" fillId="3" borderId="0" xfId="0" applyFont="1" applyFill="1" applyAlignment="1">
      <alignment vertical="center"/>
    </xf>
    <xf numFmtId="0" fontId="24" fillId="9" borderId="149" xfId="0" applyFont="1" applyFill="1" applyBorder="1" applyAlignment="1">
      <alignment horizontal="center" vertical="center" wrapText="1"/>
    </xf>
    <xf numFmtId="170" fontId="33" fillId="9" borderId="150" xfId="0" applyNumberFormat="1" applyFont="1" applyFill="1" applyBorder="1" applyAlignment="1">
      <alignment horizontal="center" vertical="center"/>
    </xf>
    <xf numFmtId="170" fontId="33" fillId="14" borderId="150" xfId="0" applyNumberFormat="1" applyFont="1" applyFill="1" applyBorder="1" applyAlignment="1">
      <alignment horizontal="center" vertical="center"/>
    </xf>
    <xf numFmtId="170" fontId="33" fillId="9" borderId="150" xfId="1" applyNumberFormat="1" applyFont="1" applyFill="1" applyBorder="1" applyAlignment="1" applyProtection="1">
      <alignment horizontal="center" vertical="center"/>
    </xf>
    <xf numFmtId="170" fontId="65" fillId="9" borderId="150" xfId="0" applyNumberFormat="1" applyFont="1" applyFill="1" applyBorder="1" applyAlignment="1">
      <alignment horizontal="center" vertical="center"/>
    </xf>
    <xf numFmtId="170" fontId="33" fillId="9" borderId="151" xfId="1" applyNumberFormat="1" applyFont="1" applyFill="1" applyBorder="1" applyAlignment="1" applyProtection="1">
      <alignment horizontal="center" vertical="center"/>
    </xf>
    <xf numFmtId="0" fontId="24" fillId="9" borderId="152" xfId="0" applyFont="1" applyFill="1" applyBorder="1" applyAlignment="1">
      <alignment horizontal="center" vertical="center"/>
    </xf>
    <xf numFmtId="0" fontId="24" fillId="9" borderId="153" xfId="0" applyFont="1" applyFill="1" applyBorder="1" applyAlignment="1">
      <alignment horizontal="center" vertical="center"/>
    </xf>
    <xf numFmtId="0" fontId="33" fillId="9" borderId="154" xfId="0" applyFont="1" applyFill="1" applyBorder="1" applyAlignment="1">
      <alignment horizontal="center" vertical="center"/>
    </xf>
    <xf numFmtId="172" fontId="33" fillId="9" borderId="154" xfId="0" applyNumberFormat="1" applyFont="1" applyFill="1" applyBorder="1" applyAlignment="1">
      <alignment horizontal="center" vertical="center"/>
    </xf>
    <xf numFmtId="170" fontId="33" fillId="9" borderId="154" xfId="0" applyNumberFormat="1" applyFont="1" applyFill="1" applyBorder="1" applyAlignment="1">
      <alignment horizontal="center" vertical="center"/>
    </xf>
    <xf numFmtId="170" fontId="65" fillId="14" borderId="155" xfId="0" applyNumberFormat="1" applyFont="1" applyFill="1" applyBorder="1" applyAlignment="1">
      <alignment horizontal="center" vertical="center"/>
    </xf>
    <xf numFmtId="170" fontId="65" fillId="14" borderId="156" xfId="0" applyNumberFormat="1" applyFont="1" applyFill="1" applyBorder="1" applyAlignment="1">
      <alignment horizontal="center" vertical="center"/>
    </xf>
    <xf numFmtId="170" fontId="65" fillId="14" borderId="157" xfId="0" applyNumberFormat="1" applyFont="1" applyFill="1" applyBorder="1" applyAlignment="1">
      <alignment horizontal="center" vertical="center"/>
    </xf>
    <xf numFmtId="0" fontId="16" fillId="4" borderId="0" xfId="0" applyFont="1" applyFill="1" applyAlignment="1">
      <alignment horizontal="left" vertical="center" wrapText="1"/>
    </xf>
    <xf numFmtId="0" fontId="10" fillId="2" borderId="0" xfId="0" applyFont="1" applyFill="1" applyAlignment="1">
      <alignment horizontal="center" vertical="center" wrapText="1"/>
    </xf>
    <xf numFmtId="0" fontId="16" fillId="3" borderId="0" xfId="0" applyFont="1" applyFill="1" applyAlignment="1">
      <alignment horizontal="center"/>
    </xf>
    <xf numFmtId="0" fontId="20" fillId="2" borderId="0" xfId="0" applyFont="1" applyFill="1" applyAlignment="1">
      <alignment horizontal="center" vertical="center" wrapText="1"/>
    </xf>
    <xf numFmtId="0" fontId="0" fillId="4" borderId="0" xfId="0" applyFill="1" applyAlignment="1">
      <alignment horizontal="center"/>
    </xf>
    <xf numFmtId="0" fontId="20" fillId="13" borderId="22" xfId="0" applyFont="1" applyFill="1" applyBorder="1" applyAlignment="1">
      <alignment horizontal="center" vertical="center"/>
    </xf>
    <xf numFmtId="0" fontId="20" fillId="2" borderId="0" xfId="0" applyFont="1" applyFill="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12"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7" fillId="0" borderId="0" xfId="0" applyFont="1" applyAlignment="1">
      <alignment horizontal="center" vertical="top"/>
    </xf>
    <xf numFmtId="0" fontId="57" fillId="23" borderId="0" xfId="0" applyFont="1" applyFill="1" applyAlignment="1">
      <alignment vertical="top"/>
    </xf>
    <xf numFmtId="0" fontId="76" fillId="23" borderId="0" xfId="0" applyFont="1" applyFill="1" applyAlignment="1">
      <alignment horizontal="left" vertical="top" wrapText="1"/>
    </xf>
    <xf numFmtId="0" fontId="43" fillId="0" borderId="0" xfId="7" applyFont="1" applyAlignment="1" applyProtection="1">
      <alignment horizontal="left" vertical="center"/>
    </xf>
    <xf numFmtId="0" fontId="98" fillId="5" borderId="94" xfId="0" applyFont="1" applyFill="1" applyBorder="1" applyAlignment="1">
      <alignment vertical="center"/>
    </xf>
    <xf numFmtId="0" fontId="98" fillId="5" borderId="64" xfId="0" applyFont="1" applyFill="1" applyBorder="1" applyAlignment="1">
      <alignment vertical="center"/>
    </xf>
    <xf numFmtId="0" fontId="25" fillId="4" borderId="62" xfId="0" applyFont="1" applyFill="1" applyBorder="1" applyAlignment="1">
      <alignment horizontal="right" vertical="center"/>
    </xf>
    <xf numFmtId="0" fontId="10" fillId="10" borderId="0" xfId="0" applyFont="1" applyFill="1" applyAlignment="1">
      <alignment horizontal="left" vertical="center"/>
    </xf>
    <xf numFmtId="0" fontId="81" fillId="2" borderId="27" xfId="0" applyFont="1" applyFill="1" applyBorder="1" applyAlignment="1">
      <alignment horizontal="center" vertical="center" wrapText="1"/>
    </xf>
    <xf numFmtId="0" fontId="82" fillId="2" borderId="160" xfId="0" applyFont="1" applyFill="1" applyBorder="1" applyAlignment="1">
      <alignment horizontal="center" vertical="center" wrapText="1"/>
    </xf>
    <xf numFmtId="0" fontId="81" fillId="2" borderId="161" xfId="0" applyFont="1" applyFill="1" applyBorder="1" applyAlignment="1">
      <alignment horizontal="center" vertical="center" wrapText="1"/>
    </xf>
    <xf numFmtId="0" fontId="81" fillId="2" borderId="162" xfId="0" applyFont="1" applyFill="1" applyBorder="1" applyAlignment="1">
      <alignment horizontal="center" vertical="center" wrapText="1"/>
    </xf>
    <xf numFmtId="0" fontId="82" fillId="18" borderId="159" xfId="0" applyFont="1" applyFill="1" applyBorder="1" applyAlignment="1">
      <alignment horizontal="center" vertical="center" wrapText="1"/>
    </xf>
    <xf numFmtId="0" fontId="82" fillId="18" borderId="27" xfId="0" applyFont="1" applyFill="1" applyBorder="1" applyAlignment="1">
      <alignment horizontal="center" vertical="center" wrapText="1"/>
    </xf>
    <xf numFmtId="0" fontId="81" fillId="18" borderId="27" xfId="0" applyFont="1" applyFill="1" applyBorder="1" applyAlignment="1">
      <alignment horizontal="center" vertical="center" wrapText="1"/>
    </xf>
    <xf numFmtId="0" fontId="81" fillId="18" borderId="167" xfId="0" applyFont="1" applyFill="1" applyBorder="1" applyAlignment="1">
      <alignment horizontal="center" vertical="center" wrapText="1"/>
    </xf>
    <xf numFmtId="0" fontId="20" fillId="2" borderId="0" xfId="0" applyFont="1" applyFill="1" applyAlignment="1">
      <alignment horizontal="left" vertical="center"/>
    </xf>
    <xf numFmtId="0" fontId="14" fillId="23" borderId="0" xfId="0" applyFont="1" applyFill="1" applyAlignment="1">
      <alignment horizontal="left" vertical="top" wrapText="1"/>
    </xf>
    <xf numFmtId="0" fontId="81" fillId="2" borderId="168" xfId="0" applyFont="1" applyFill="1" applyBorder="1" applyAlignment="1">
      <alignment horizontal="left" vertical="center" wrapText="1" indent="1"/>
    </xf>
    <xf numFmtId="0" fontId="81" fillId="2" borderId="169" xfId="0" applyFont="1" applyFill="1" applyBorder="1" applyAlignment="1">
      <alignment horizontal="left" vertical="center" wrapText="1" indent="1"/>
    </xf>
    <xf numFmtId="0" fontId="82" fillId="2" borderId="169" xfId="0" applyFont="1" applyFill="1" applyBorder="1" applyAlignment="1">
      <alignment horizontal="left" vertical="center" wrapText="1" indent="1"/>
    </xf>
    <xf numFmtId="0" fontId="81" fillId="2" borderId="170" xfId="0" applyFont="1" applyFill="1" applyBorder="1" applyAlignment="1">
      <alignment horizontal="left" vertical="center" wrapText="1" indent="1"/>
    </xf>
    <xf numFmtId="0" fontId="26" fillId="4" borderId="0" xfId="7" applyFill="1" applyAlignment="1" applyProtection="1">
      <alignment horizontal="left"/>
      <protection locked="0"/>
    </xf>
    <xf numFmtId="0" fontId="0" fillId="0" borderId="0" xfId="0"/>
    <xf numFmtId="0" fontId="14" fillId="4" borderId="0" xfId="0" applyFont="1" applyFill="1" applyAlignment="1">
      <alignment horizontal="left" vertical="center" wrapText="1" indent="2"/>
    </xf>
    <xf numFmtId="0" fontId="24" fillId="4" borderId="0" xfId="0" applyFont="1" applyFill="1" applyAlignment="1">
      <alignment horizontal="left" vertical="center" wrapText="1"/>
    </xf>
    <xf numFmtId="0" fontId="14" fillId="3" borderId="0" xfId="0" applyFont="1" applyFill="1" applyAlignment="1">
      <alignment horizontal="left" vertical="center" wrapText="1"/>
    </xf>
    <xf numFmtId="0" fontId="23" fillId="0" borderId="0" xfId="0" applyFont="1" applyAlignment="1">
      <alignment horizontal="left" vertical="center" wrapText="1"/>
    </xf>
    <xf numFmtId="0" fontId="18" fillId="0" borderId="0" xfId="0" applyFont="1" applyAlignment="1">
      <alignment horizontal="left" vertical="center" wrapText="1"/>
    </xf>
    <xf numFmtId="0" fontId="89" fillId="4" borderId="10" xfId="0" applyFont="1" applyFill="1" applyBorder="1" applyAlignment="1" applyProtection="1">
      <alignment horizontal="left" vertical="center" wrapText="1"/>
      <protection locked="0"/>
    </xf>
    <xf numFmtId="0" fontId="89" fillId="4" borderId="11" xfId="0" applyFont="1" applyFill="1" applyBorder="1" applyAlignment="1" applyProtection="1">
      <alignment horizontal="left" vertical="center" wrapText="1"/>
      <protection locked="0"/>
    </xf>
    <xf numFmtId="0" fontId="89" fillId="4" borderId="12" xfId="0" applyFont="1" applyFill="1" applyBorder="1" applyAlignment="1" applyProtection="1">
      <alignment horizontal="left" vertical="center" wrapText="1"/>
      <protection locked="0"/>
    </xf>
    <xf numFmtId="0" fontId="0" fillId="4" borderId="0" xfId="0" applyFill="1" applyAlignment="1">
      <alignment horizontal="left" vertical="top" wrapText="1" indent="1"/>
    </xf>
    <xf numFmtId="0" fontId="44" fillId="3" borderId="14" xfId="0" applyFont="1" applyFill="1" applyBorder="1" applyAlignment="1">
      <alignment horizontal="center" vertical="top"/>
    </xf>
    <xf numFmtId="0" fontId="89" fillId="4" borderId="10" xfId="0" applyFont="1" applyFill="1" applyBorder="1" applyAlignment="1" applyProtection="1">
      <alignment horizontal="center" vertical="center" wrapText="1"/>
      <protection locked="0"/>
    </xf>
    <xf numFmtId="0" fontId="89" fillId="4" borderId="11" xfId="0" applyFont="1" applyFill="1" applyBorder="1" applyAlignment="1" applyProtection="1">
      <alignment horizontal="center" vertical="center" wrapText="1"/>
      <protection locked="0"/>
    </xf>
    <xf numFmtId="0" fontId="89" fillId="4" borderId="12" xfId="0" applyFont="1" applyFill="1" applyBorder="1" applyAlignment="1" applyProtection="1">
      <alignment horizontal="center" vertical="center" wrapText="1"/>
      <protection locked="0"/>
    </xf>
    <xf numFmtId="0" fontId="43" fillId="0" borderId="0" xfId="7" applyFont="1" applyAlignment="1" applyProtection="1">
      <alignment horizontal="left" vertical="center"/>
    </xf>
    <xf numFmtId="0" fontId="42" fillId="0" borderId="0" xfId="7" applyFont="1" applyAlignment="1" applyProtection="1">
      <alignment horizontal="left" vertical="center"/>
    </xf>
    <xf numFmtId="0" fontId="11" fillId="23" borderId="0" xfId="0" applyFont="1" applyFill="1" applyAlignment="1">
      <alignment horizontal="left" vertical="center" wrapText="1"/>
    </xf>
    <xf numFmtId="0" fontId="20" fillId="5" borderId="0" xfId="0" applyFont="1" applyFill="1" applyAlignment="1">
      <alignment horizontal="center" vertical="center" wrapText="1"/>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57" fillId="3" borderId="0" xfId="0" applyFont="1" applyFill="1" applyAlignment="1">
      <alignment vertical="top" wrapText="1"/>
    </xf>
    <xf numFmtId="0" fontId="0" fillId="0" borderId="0" xfId="0" applyAlignment="1">
      <alignment vertical="top" wrapText="1"/>
    </xf>
    <xf numFmtId="0" fontId="23" fillId="4" borderId="10" xfId="0" applyFont="1" applyFill="1" applyBorder="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23" fillId="4" borderId="12" xfId="0" applyFont="1" applyFill="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87" fillId="4" borderId="10" xfId="7" applyFont="1" applyFill="1" applyBorder="1" applyAlignment="1" applyProtection="1">
      <alignment horizontal="left" vertical="center"/>
      <protection locked="0"/>
    </xf>
    <xf numFmtId="0" fontId="87" fillId="4" borderId="11" xfId="7" applyFont="1" applyFill="1" applyBorder="1" applyAlignment="1" applyProtection="1">
      <alignment horizontal="left" vertical="center"/>
      <protection locked="0"/>
    </xf>
    <xf numFmtId="0" fontId="87" fillId="4" borderId="12" xfId="7" applyFont="1" applyFill="1" applyBorder="1" applyAlignment="1" applyProtection="1">
      <alignment horizontal="left" vertical="center"/>
      <protection locked="0"/>
    </xf>
    <xf numFmtId="0" fontId="44" fillId="3" borderId="14" xfId="0" applyFont="1" applyFill="1" applyBorder="1" applyAlignment="1">
      <alignment horizontal="center" vertical="center"/>
    </xf>
    <xf numFmtId="0" fontId="22" fillId="0" borderId="0" xfId="0" applyFont="1" applyAlignment="1">
      <alignment horizontal="left" vertical="center" wrapText="1"/>
    </xf>
    <xf numFmtId="0" fontId="10" fillId="10" borderId="0" xfId="0" applyFont="1" applyFill="1" applyAlignment="1">
      <alignment horizontal="left" vertical="center" wrapText="1"/>
    </xf>
    <xf numFmtId="0" fontId="9" fillId="10" borderId="0" xfId="0" applyFont="1" applyFill="1" applyAlignment="1">
      <alignment horizontal="left" vertical="center" wrapText="1"/>
    </xf>
    <xf numFmtId="44" fontId="14" fillId="4" borderId="48" xfId="0" applyNumberFormat="1" applyFont="1" applyFill="1" applyBorder="1" applyAlignment="1" applyProtection="1">
      <alignment horizontal="center" vertical="center" wrapText="1"/>
      <protection locked="0"/>
    </xf>
    <xf numFmtId="44" fontId="14" fillId="4" borderId="52" xfId="0" applyNumberFormat="1" applyFont="1" applyFill="1" applyBorder="1" applyAlignment="1" applyProtection="1">
      <alignment horizontal="center" vertical="center" wrapText="1"/>
      <protection locked="0"/>
    </xf>
    <xf numFmtId="0" fontId="88" fillId="4" borderId="10" xfId="0" applyFont="1" applyFill="1" applyBorder="1" applyAlignment="1" applyProtection="1">
      <alignment horizontal="left" vertical="center"/>
      <protection locked="0"/>
    </xf>
    <xf numFmtId="0" fontId="88" fillId="4" borderId="11" xfId="0" applyFont="1" applyFill="1" applyBorder="1" applyAlignment="1" applyProtection="1">
      <alignment horizontal="left" vertical="center"/>
      <protection locked="0"/>
    </xf>
    <xf numFmtId="0" fontId="88" fillId="4" borderId="12" xfId="0" applyFont="1" applyFill="1" applyBorder="1" applyAlignment="1" applyProtection="1">
      <alignment horizontal="left" vertical="center"/>
      <protection locked="0"/>
    </xf>
    <xf numFmtId="0" fontId="11" fillId="3" borderId="0" xfId="0" applyFont="1" applyFill="1" applyAlignment="1">
      <alignment horizontal="left" vertical="center" wrapText="1"/>
    </xf>
    <xf numFmtId="0" fontId="14" fillId="4" borderId="47" xfId="0" applyFont="1" applyFill="1" applyBorder="1" applyAlignment="1" applyProtection="1">
      <alignment horizontal="center" vertical="center" wrapText="1"/>
      <protection locked="0"/>
    </xf>
    <xf numFmtId="0" fontId="14" fillId="4" borderId="48" xfId="0" applyFont="1" applyFill="1" applyBorder="1" applyAlignment="1" applyProtection="1">
      <alignment horizontal="center" vertical="center" wrapText="1"/>
      <protection locked="0"/>
    </xf>
    <xf numFmtId="0" fontId="14" fillId="4" borderId="49" xfId="0" applyFont="1" applyFill="1" applyBorder="1" applyAlignment="1" applyProtection="1">
      <alignment horizontal="center" vertical="top" wrapText="1"/>
      <protection locked="0"/>
    </xf>
    <xf numFmtId="0" fontId="14" fillId="4" borderId="50" xfId="0" applyFont="1" applyFill="1" applyBorder="1" applyAlignment="1" applyProtection="1">
      <alignment horizontal="center" vertical="top" wrapText="1"/>
      <protection locked="0"/>
    </xf>
    <xf numFmtId="0" fontId="14" fillId="4" borderId="51" xfId="0" applyFont="1" applyFill="1" applyBorder="1" applyAlignment="1" applyProtection="1">
      <alignment horizontal="center" vertical="top" wrapText="1"/>
      <protection locked="0"/>
    </xf>
    <xf numFmtId="0" fontId="14" fillId="4" borderId="55" xfId="0" applyFont="1" applyFill="1" applyBorder="1" applyAlignment="1" applyProtection="1">
      <alignment horizontal="center" vertical="center" wrapText="1"/>
      <protection locked="0"/>
    </xf>
    <xf numFmtId="0" fontId="14" fillId="4" borderId="56" xfId="0" applyFont="1" applyFill="1" applyBorder="1" applyAlignment="1" applyProtection="1">
      <alignment horizontal="center" vertical="center" wrapText="1"/>
      <protection locked="0"/>
    </xf>
    <xf numFmtId="44" fontId="14" fillId="4" borderId="42" xfId="0" applyNumberFormat="1" applyFont="1" applyFill="1" applyBorder="1" applyAlignment="1" applyProtection="1">
      <alignment horizontal="center" vertical="center" wrapText="1"/>
      <protection locked="0"/>
    </xf>
    <xf numFmtId="44" fontId="14" fillId="4" borderId="54" xfId="0" applyNumberFormat="1" applyFont="1" applyFill="1" applyBorder="1" applyAlignment="1" applyProtection="1">
      <alignment horizontal="center" vertical="center" wrapText="1"/>
      <protection locked="0"/>
    </xf>
    <xf numFmtId="44" fontId="14" fillId="4" borderId="56" xfId="0" applyNumberFormat="1" applyFont="1" applyFill="1" applyBorder="1" applyAlignment="1" applyProtection="1">
      <alignment horizontal="center" vertical="center" wrapText="1"/>
      <protection locked="0"/>
    </xf>
    <xf numFmtId="44" fontId="14" fillId="4" borderId="60" xfId="0" applyNumberFormat="1" applyFont="1" applyFill="1" applyBorder="1" applyAlignment="1" applyProtection="1">
      <alignment horizontal="center" vertical="center" wrapText="1"/>
      <protection locked="0"/>
    </xf>
    <xf numFmtId="0" fontId="14" fillId="4" borderId="43" xfId="0" applyFont="1" applyFill="1" applyBorder="1" applyAlignment="1" applyProtection="1">
      <alignment horizontal="center" vertical="top" wrapText="1"/>
      <protection locked="0"/>
    </xf>
    <xf numFmtId="0" fontId="14" fillId="4" borderId="46" xfId="0" applyFont="1" applyFill="1" applyBorder="1" applyAlignment="1" applyProtection="1">
      <alignment horizontal="center" vertical="top" wrapText="1"/>
      <protection locked="0"/>
    </xf>
    <xf numFmtId="0" fontId="14" fillId="4" borderId="41" xfId="0" applyFont="1" applyFill="1" applyBorder="1" applyAlignment="1" applyProtection="1">
      <alignment horizontal="center" vertical="top" wrapText="1"/>
      <protection locked="0"/>
    </xf>
    <xf numFmtId="0" fontId="14" fillId="4" borderId="57" xfId="0" applyFont="1" applyFill="1" applyBorder="1" applyAlignment="1" applyProtection="1">
      <alignment horizontal="center" vertical="top" wrapText="1"/>
      <protection locked="0"/>
    </xf>
    <xf numFmtId="0" fontId="14" fillId="4" borderId="58" xfId="0" applyFont="1" applyFill="1" applyBorder="1" applyAlignment="1" applyProtection="1">
      <alignment horizontal="center" vertical="top" wrapText="1"/>
      <protection locked="0"/>
    </xf>
    <xf numFmtId="0" fontId="14" fillId="4" borderId="59" xfId="0" applyFont="1" applyFill="1" applyBorder="1" applyAlignment="1" applyProtection="1">
      <alignment horizontal="center" vertical="top" wrapText="1"/>
      <protection locked="0"/>
    </xf>
    <xf numFmtId="0" fontId="14" fillId="23" borderId="0" xfId="0" applyFont="1" applyFill="1" applyAlignment="1">
      <alignment horizontal="left" vertical="center" wrapText="1"/>
    </xf>
    <xf numFmtId="0" fontId="14" fillId="4" borderId="53" xfId="0" applyFont="1" applyFill="1" applyBorder="1" applyAlignment="1" applyProtection="1">
      <alignment horizontal="center" vertical="center" wrapText="1"/>
      <protection locked="0"/>
    </xf>
    <xf numFmtId="0" fontId="14" fillId="4" borderId="42" xfId="0" applyFont="1" applyFill="1" applyBorder="1" applyAlignment="1" applyProtection="1">
      <alignment horizontal="center" vertical="center" wrapText="1"/>
      <protection locked="0"/>
    </xf>
    <xf numFmtId="0" fontId="51" fillId="9" borderId="0" xfId="0" applyFont="1" applyFill="1" applyAlignment="1">
      <alignment horizontal="left" vertical="center"/>
    </xf>
    <xf numFmtId="0" fontId="46" fillId="0" borderId="0" xfId="0" applyFont="1" applyAlignment="1">
      <alignment horizontal="left" vertical="center" wrapText="1"/>
    </xf>
    <xf numFmtId="0" fontId="3" fillId="0" borderId="0" xfId="0" applyFont="1" applyAlignment="1">
      <alignment horizontal="left" vertical="center" wrapText="1"/>
    </xf>
    <xf numFmtId="0" fontId="41" fillId="6" borderId="61" xfId="0" applyFont="1" applyFill="1" applyBorder="1" applyAlignment="1" applyProtection="1">
      <alignment horizontal="left" vertical="center"/>
      <protection locked="0"/>
    </xf>
    <xf numFmtId="0" fontId="1" fillId="4" borderId="8"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69" fillId="4" borderId="45" xfId="0" applyFont="1" applyFill="1" applyBorder="1" applyAlignment="1">
      <alignment horizontal="right"/>
    </xf>
    <xf numFmtId="0" fontId="69" fillId="4" borderId="62" xfId="0" applyFont="1" applyFill="1" applyBorder="1" applyAlignment="1">
      <alignment horizontal="right"/>
    </xf>
    <xf numFmtId="0" fontId="98" fillId="5" borderId="94" xfId="0" applyFont="1" applyFill="1" applyBorder="1" applyAlignment="1">
      <alignment horizontal="center" vertical="center"/>
    </xf>
    <xf numFmtId="0" fontId="98" fillId="5" borderId="64" xfId="0" applyFont="1" applyFill="1" applyBorder="1" applyAlignment="1">
      <alignment horizontal="center" vertical="center"/>
    </xf>
    <xf numFmtId="0" fontId="98" fillId="5" borderId="93" xfId="0" applyFont="1" applyFill="1" applyBorder="1" applyAlignment="1">
      <alignment horizontal="center" vertical="center"/>
    </xf>
    <xf numFmtId="0" fontId="53" fillId="0" borderId="99" xfId="0" applyFont="1" applyBorder="1" applyAlignment="1">
      <alignment horizontal="center" vertical="top"/>
    </xf>
    <xf numFmtId="0" fontId="53" fillId="0" borderId="104" xfId="0" applyFont="1" applyBorder="1" applyAlignment="1">
      <alignment horizontal="center" vertical="top"/>
    </xf>
    <xf numFmtId="0" fontId="53" fillId="0" borderId="112" xfId="0" applyFont="1" applyBorder="1" applyAlignment="1">
      <alignment horizontal="center" vertical="top"/>
    </xf>
    <xf numFmtId="169" fontId="1" fillId="3" borderId="102" xfId="0" applyNumberFormat="1" applyFont="1" applyFill="1" applyBorder="1" applyAlignment="1">
      <alignment horizontal="left"/>
    </xf>
    <xf numFmtId="169" fontId="1" fillId="3" borderId="103" xfId="0" applyNumberFormat="1" applyFont="1" applyFill="1" applyBorder="1" applyAlignment="1">
      <alignment horizontal="left"/>
    </xf>
    <xf numFmtId="169" fontId="1" fillId="3" borderId="107" xfId="0" applyNumberFormat="1" applyFont="1" applyFill="1" applyBorder="1" applyAlignment="1">
      <alignment horizontal="left"/>
    </xf>
    <xf numFmtId="169" fontId="1" fillId="3" borderId="108" xfId="0" applyNumberFormat="1" applyFont="1" applyFill="1" applyBorder="1" applyAlignment="1">
      <alignment horizontal="left"/>
    </xf>
    <xf numFmtId="169" fontId="1" fillId="3" borderId="110" xfId="0" applyNumberFormat="1" applyFont="1" applyFill="1" applyBorder="1" applyAlignment="1">
      <alignment horizontal="left"/>
    </xf>
    <xf numFmtId="169" fontId="1" fillId="3" borderId="111" xfId="0" applyNumberFormat="1" applyFont="1" applyFill="1" applyBorder="1" applyAlignment="1">
      <alignment horizontal="left"/>
    </xf>
    <xf numFmtId="169" fontId="1" fillId="8" borderId="113" xfId="0" applyNumberFormat="1" applyFont="1" applyFill="1" applyBorder="1" applyAlignment="1">
      <alignment horizontal="left" vertical="center"/>
    </xf>
    <xf numFmtId="169" fontId="1" fillId="8" borderId="96" xfId="0" applyNumberFormat="1" applyFont="1" applyFill="1" applyBorder="1" applyAlignment="1">
      <alignment horizontal="left" vertical="center"/>
    </xf>
    <xf numFmtId="169" fontId="1" fillId="8" borderId="113" xfId="0" applyNumberFormat="1" applyFont="1" applyFill="1" applyBorder="1" applyAlignment="1">
      <alignment horizontal="left"/>
    </xf>
    <xf numFmtId="169" fontId="1" fillId="8" borderId="96" xfId="0" applyNumberFormat="1" applyFont="1" applyFill="1" applyBorder="1" applyAlignment="1">
      <alignment horizontal="left"/>
    </xf>
    <xf numFmtId="169" fontId="1" fillId="3" borderId="115" xfId="0" applyNumberFormat="1" applyFont="1" applyFill="1" applyBorder="1" applyAlignment="1">
      <alignment horizontal="left"/>
    </xf>
    <xf numFmtId="169" fontId="1" fillId="3" borderId="116" xfId="0" applyNumberFormat="1" applyFont="1" applyFill="1" applyBorder="1" applyAlignment="1">
      <alignment horizontal="left"/>
    </xf>
    <xf numFmtId="169" fontId="1" fillId="3" borderId="117" xfId="0" applyNumberFormat="1" applyFont="1" applyFill="1" applyBorder="1" applyAlignment="1">
      <alignment horizontal="left"/>
    </xf>
    <xf numFmtId="169" fontId="1" fillId="3" borderId="118" xfId="0" applyNumberFormat="1" applyFont="1" applyFill="1" applyBorder="1" applyAlignment="1">
      <alignment horizontal="left"/>
    </xf>
    <xf numFmtId="169" fontId="1" fillId="8" borderId="18" xfId="0" applyNumberFormat="1" applyFont="1" applyFill="1" applyBorder="1" applyAlignment="1">
      <alignment horizontal="left"/>
    </xf>
    <xf numFmtId="169" fontId="1" fillId="8" borderId="119" xfId="0" applyNumberFormat="1" applyFont="1" applyFill="1" applyBorder="1" applyAlignment="1">
      <alignment horizontal="left"/>
    </xf>
    <xf numFmtId="0" fontId="104" fillId="19" borderId="71" xfId="0" applyFont="1" applyFill="1" applyBorder="1" applyAlignment="1">
      <alignment horizontal="right" vertical="center"/>
    </xf>
    <xf numFmtId="0" fontId="104" fillId="19" borderId="73" xfId="0" applyFont="1" applyFill="1" applyBorder="1" applyAlignment="1">
      <alignment horizontal="right" vertical="center"/>
    </xf>
    <xf numFmtId="169" fontId="104" fillId="19" borderId="71" xfId="0" applyNumberFormat="1" applyFont="1" applyFill="1" applyBorder="1" applyAlignment="1">
      <alignment horizontal="center" vertical="center"/>
    </xf>
    <xf numFmtId="169" fontId="104" fillId="19" borderId="73" xfId="0" applyNumberFormat="1" applyFont="1" applyFill="1" applyBorder="1" applyAlignment="1">
      <alignment horizontal="center" vertical="center"/>
    </xf>
    <xf numFmtId="0" fontId="99" fillId="18" borderId="93" xfId="0" applyFont="1" applyFill="1" applyBorder="1" applyAlignment="1">
      <alignment horizontal="center" vertical="center"/>
    </xf>
    <xf numFmtId="0" fontId="99" fillId="18" borderId="94" xfId="0" applyFont="1" applyFill="1" applyBorder="1" applyAlignment="1">
      <alignment horizontal="center" vertical="center"/>
    </xf>
    <xf numFmtId="0" fontId="99" fillId="18" borderId="64" xfId="0" applyFont="1" applyFill="1" applyBorder="1" applyAlignment="1">
      <alignment horizontal="center" vertical="center"/>
    </xf>
    <xf numFmtId="0" fontId="100" fillId="0" borderId="122" xfId="0" applyFont="1" applyBorder="1" applyAlignment="1">
      <alignment horizontal="center" vertical="center" wrapText="1"/>
    </xf>
    <xf numFmtId="0" fontId="100" fillId="0" borderId="95" xfId="0" applyFont="1" applyBorder="1" applyAlignment="1">
      <alignment horizontal="center" vertical="center" wrapText="1"/>
    </xf>
    <xf numFmtId="0" fontId="101" fillId="0" borderId="125" xfId="0" applyFont="1" applyBorder="1" applyAlignment="1">
      <alignment horizontal="center" vertical="center" wrapText="1"/>
    </xf>
    <xf numFmtId="0" fontId="101" fillId="0" borderId="65" xfId="0" applyFont="1" applyBorder="1" applyAlignment="1">
      <alignment horizontal="center" vertical="center" wrapText="1"/>
    </xf>
    <xf numFmtId="169" fontId="47" fillId="0" borderId="125" xfId="0" applyNumberFormat="1" applyFont="1" applyBorder="1" applyAlignment="1">
      <alignment horizontal="center" vertical="center"/>
    </xf>
    <xf numFmtId="169" fontId="47" fillId="0" borderId="65" xfId="0" applyNumberFormat="1" applyFont="1" applyBorder="1" applyAlignment="1">
      <alignment horizontal="center" vertical="center"/>
    </xf>
    <xf numFmtId="0" fontId="100" fillId="0" borderId="125" xfId="0" applyFont="1" applyBorder="1" applyAlignment="1">
      <alignment horizontal="center" vertical="center" wrapText="1"/>
    </xf>
    <xf numFmtId="0" fontId="100" fillId="0" borderId="65" xfId="0" applyFont="1" applyBorder="1" applyAlignment="1">
      <alignment horizontal="center" vertical="center" wrapText="1"/>
    </xf>
    <xf numFmtId="0" fontId="100" fillId="0" borderId="71" xfId="0" applyFont="1" applyBorder="1" applyAlignment="1">
      <alignment horizontal="center" vertical="center" wrapText="1"/>
    </xf>
    <xf numFmtId="0" fontId="100" fillId="0" borderId="72" xfId="0" applyFont="1" applyBorder="1" applyAlignment="1">
      <alignment horizontal="center" vertical="center" wrapText="1"/>
    </xf>
    <xf numFmtId="0" fontId="100" fillId="0" borderId="73" xfId="0" applyFont="1" applyBorder="1" applyAlignment="1">
      <alignment horizontal="center" vertical="center" wrapText="1"/>
    </xf>
    <xf numFmtId="0" fontId="47" fillId="0" borderId="74" xfId="0" applyFont="1" applyBorder="1" applyAlignment="1">
      <alignment horizontal="center" vertical="center"/>
    </xf>
    <xf numFmtId="0" fontId="47" fillId="0" borderId="123" xfId="0" applyFont="1" applyBorder="1" applyAlignment="1">
      <alignment horizontal="center" vertical="center"/>
    </xf>
    <xf numFmtId="0" fontId="47" fillId="0" borderId="78" xfId="0" applyFont="1" applyBorder="1" applyAlignment="1">
      <alignment horizontal="center" vertical="center"/>
    </xf>
    <xf numFmtId="0" fontId="47" fillId="0" borderId="96" xfId="0" applyFont="1" applyBorder="1" applyAlignment="1">
      <alignment horizontal="center" vertical="center"/>
    </xf>
    <xf numFmtId="0" fontId="16" fillId="8" borderId="15" xfId="0" applyFont="1" applyFill="1" applyBorder="1" applyAlignment="1">
      <alignment horizontal="left" vertical="center"/>
    </xf>
    <xf numFmtId="0" fontId="16" fillId="8" borderId="28" xfId="0" applyFont="1" applyFill="1" applyBorder="1" applyAlignment="1">
      <alignment horizontal="left" vertical="center"/>
    </xf>
    <xf numFmtId="0" fontId="16" fillId="4" borderId="35" xfId="0" applyFont="1" applyFill="1" applyBorder="1" applyAlignment="1" applyProtection="1">
      <alignment horizontal="center" vertical="center"/>
      <protection locked="0"/>
    </xf>
    <xf numFmtId="0" fontId="16" fillId="4" borderId="36" xfId="0" applyFont="1" applyFill="1" applyBorder="1" applyAlignment="1" applyProtection="1">
      <alignment horizontal="center" vertical="center"/>
      <protection locked="0"/>
    </xf>
    <xf numFmtId="0" fontId="16" fillId="4" borderId="37" xfId="0"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protection locked="0"/>
    </xf>
    <xf numFmtId="0" fontId="0" fillId="9" borderId="14" xfId="0" applyFill="1" applyBorder="1" applyAlignment="1">
      <alignment horizontal="center" vertical="center"/>
    </xf>
    <xf numFmtId="0" fontId="23" fillId="4" borderId="10" xfId="1" applyNumberFormat="1" applyFont="1" applyFill="1" applyBorder="1" applyAlignment="1" applyProtection="1">
      <alignment horizontal="left" vertical="center"/>
      <protection locked="0"/>
    </xf>
    <xf numFmtId="0" fontId="23" fillId="4" borderId="11" xfId="1" applyNumberFormat="1" applyFont="1" applyFill="1" applyBorder="1" applyAlignment="1" applyProtection="1">
      <alignment horizontal="left" vertical="center"/>
      <protection locked="0"/>
    </xf>
    <xf numFmtId="0" fontId="23" fillId="4" borderId="12" xfId="1" applyNumberFormat="1" applyFont="1" applyFill="1" applyBorder="1" applyAlignment="1" applyProtection="1">
      <alignment horizontal="left" vertical="center"/>
      <protection locked="0"/>
    </xf>
    <xf numFmtId="14" fontId="23" fillId="4" borderId="10" xfId="1" applyNumberFormat="1" applyFont="1" applyFill="1" applyBorder="1" applyAlignment="1" applyProtection="1">
      <alignment horizontal="left" vertical="center"/>
      <protection locked="0"/>
    </xf>
    <xf numFmtId="14" fontId="23" fillId="4" borderId="11" xfId="1" applyNumberFormat="1" applyFont="1" applyFill="1" applyBorder="1" applyAlignment="1" applyProtection="1">
      <alignment horizontal="left" vertical="center"/>
      <protection locked="0"/>
    </xf>
    <xf numFmtId="14" fontId="23" fillId="4" borderId="12" xfId="1" applyNumberFormat="1" applyFont="1" applyFill="1" applyBorder="1" applyAlignment="1" applyProtection="1">
      <alignment horizontal="left" vertical="center"/>
      <protection locked="0"/>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44" fillId="3" borderId="0" xfId="0" applyFont="1" applyFill="1" applyAlignment="1">
      <alignment horizontal="center" vertical="top"/>
    </xf>
    <xf numFmtId="0" fontId="23" fillId="11" borderId="23" xfId="0" applyFont="1" applyFill="1" applyBorder="1" applyAlignment="1">
      <alignment horizontal="left" vertical="center"/>
    </xf>
    <xf numFmtId="0" fontId="23" fillId="11" borderId="143" xfId="0" applyFont="1" applyFill="1" applyBorder="1" applyAlignment="1">
      <alignment horizontal="left" vertical="center"/>
    </xf>
    <xf numFmtId="0" fontId="44" fillId="4" borderId="14" xfId="0" applyFont="1" applyFill="1" applyBorder="1" applyAlignment="1">
      <alignment horizontal="center" vertical="top"/>
    </xf>
    <xf numFmtId="0" fontId="44" fillId="4" borderId="0" xfId="0" applyFont="1" applyFill="1" applyAlignment="1">
      <alignment horizontal="center" vertical="top"/>
    </xf>
    <xf numFmtId="0" fontId="16" fillId="0" borderId="0" xfId="0" applyFont="1" applyAlignment="1">
      <alignment horizontal="left" vertical="center" wrapText="1"/>
    </xf>
    <xf numFmtId="0" fontId="23" fillId="4" borderId="10" xfId="0" applyFont="1" applyFill="1" applyBorder="1" applyAlignment="1" applyProtection="1">
      <alignment horizontal="left" vertical="center" wrapText="1"/>
      <protection locked="0"/>
    </xf>
    <xf numFmtId="0" fontId="23" fillId="4" borderId="11" xfId="0" applyFont="1" applyFill="1" applyBorder="1" applyAlignment="1" applyProtection="1">
      <alignment horizontal="left" vertical="center" wrapText="1"/>
      <protection locked="0"/>
    </xf>
    <xf numFmtId="0" fontId="23" fillId="4" borderId="12"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81" fillId="18" borderId="166" xfId="0" applyFont="1" applyFill="1" applyBorder="1" applyAlignment="1">
      <alignment horizontal="center" vertical="center" wrapText="1"/>
    </xf>
    <xf numFmtId="0" fontId="81" fillId="18" borderId="159" xfId="0" applyFont="1" applyFill="1" applyBorder="1" applyAlignment="1">
      <alignment horizontal="center" vertical="center" wrapText="1"/>
    </xf>
    <xf numFmtId="0" fontId="11" fillId="3" borderId="0" xfId="0" applyFont="1" applyFill="1" applyAlignment="1">
      <alignment horizontal="left" vertical="top" wrapText="1"/>
    </xf>
    <xf numFmtId="0" fontId="53" fillId="9" borderId="0" xfId="0" applyFont="1" applyFill="1" applyAlignment="1">
      <alignment horizontal="left" vertical="center"/>
    </xf>
    <xf numFmtId="0" fontId="20" fillId="5" borderId="67"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57" fillId="8" borderId="15" xfId="0" applyFont="1" applyFill="1" applyBorder="1" applyAlignment="1">
      <alignment horizontal="left" vertical="center" wrapText="1"/>
    </xf>
    <xf numFmtId="0" fontId="57" fillId="8" borderId="28" xfId="0" applyFont="1" applyFill="1" applyBorder="1" applyAlignment="1">
      <alignment horizontal="left" vertical="center" wrapText="1"/>
    </xf>
    <xf numFmtId="0" fontId="16" fillId="4" borderId="33" xfId="0" applyFont="1" applyFill="1" applyBorder="1" applyAlignment="1" applyProtection="1">
      <alignment horizontal="center" vertical="center"/>
      <protection locked="0"/>
    </xf>
    <xf numFmtId="0" fontId="16" fillId="4" borderId="34" xfId="0" applyFont="1" applyFill="1" applyBorder="1" applyAlignment="1" applyProtection="1">
      <alignment horizontal="center" vertical="center"/>
      <protection locked="0"/>
    </xf>
    <xf numFmtId="0" fontId="44" fillId="4" borderId="0" xfId="0" applyFont="1" applyFill="1" applyAlignment="1">
      <alignment horizontal="center" vertical="center" wrapText="1"/>
    </xf>
    <xf numFmtId="0" fontId="93" fillId="19" borderId="0" xfId="0" applyFont="1" applyFill="1" applyAlignment="1">
      <alignment horizontal="left" vertical="center" wrapText="1" indent="1"/>
    </xf>
    <xf numFmtId="0" fontId="34" fillId="19" borderId="122" xfId="0" applyFont="1" applyFill="1" applyBorder="1" applyAlignment="1">
      <alignment horizontal="center" vertical="center"/>
    </xf>
    <xf numFmtId="0" fontId="34" fillId="19" borderId="74" xfId="0" applyFont="1" applyFill="1" applyBorder="1" applyAlignment="1">
      <alignment horizontal="center" vertical="center"/>
    </xf>
    <xf numFmtId="0" fontId="34" fillId="19" borderId="123" xfId="0" applyFont="1" applyFill="1" applyBorder="1" applyAlignment="1">
      <alignment horizontal="center" vertical="center"/>
    </xf>
    <xf numFmtId="0" fontId="81" fillId="2" borderId="158" xfId="0" applyFont="1" applyFill="1" applyBorder="1" applyAlignment="1">
      <alignment horizontal="center" vertical="center" wrapText="1"/>
    </xf>
    <xf numFmtId="0" fontId="81" fillId="2" borderId="159" xfId="0" applyFont="1" applyFill="1" applyBorder="1" applyAlignment="1">
      <alignment horizontal="center" vertical="center" wrapText="1"/>
    </xf>
    <xf numFmtId="0" fontId="3" fillId="0" borderId="0" xfId="0" applyFont="1" applyAlignment="1">
      <alignment horizontal="left"/>
    </xf>
    <xf numFmtId="0" fontId="20" fillId="18" borderId="163" xfId="0" applyFont="1" applyFill="1" applyBorder="1" applyAlignment="1">
      <alignment horizontal="center" vertical="center"/>
    </xf>
    <xf numFmtId="0" fontId="20" fillId="18" borderId="164" xfId="0" applyFont="1" applyFill="1" applyBorder="1" applyAlignment="1">
      <alignment horizontal="center" vertical="center"/>
    </xf>
    <xf numFmtId="0" fontId="20" fillId="18" borderId="165" xfId="0" applyFont="1" applyFill="1" applyBorder="1" applyAlignment="1">
      <alignment horizontal="center" vertical="center"/>
    </xf>
    <xf numFmtId="0" fontId="89" fillId="4" borderId="56" xfId="0" applyFont="1" applyFill="1" applyBorder="1" applyAlignment="1" applyProtection="1">
      <alignment horizontal="center" vertical="center" wrapText="1"/>
      <protection locked="0"/>
    </xf>
    <xf numFmtId="0" fontId="16" fillId="3" borderId="0" xfId="0" applyFont="1" applyFill="1" applyAlignment="1">
      <alignment horizontal="left" vertical="top" wrapText="1" indent="2"/>
    </xf>
    <xf numFmtId="0" fontId="20" fillId="5" borderId="172" xfId="0" applyFont="1" applyFill="1" applyBorder="1" applyAlignment="1">
      <alignment horizontal="center" vertical="center" wrapText="1"/>
    </xf>
    <xf numFmtId="0" fontId="20" fillId="5" borderId="78" xfId="0" applyFont="1" applyFill="1" applyBorder="1" applyAlignment="1">
      <alignment horizontal="center" vertical="center" wrapText="1"/>
    </xf>
    <xf numFmtId="44" fontId="89" fillId="4" borderId="48" xfId="0" applyNumberFormat="1" applyFont="1" applyFill="1" applyBorder="1" applyAlignment="1" applyProtection="1">
      <alignment horizontal="center" vertical="center" wrapText="1"/>
      <protection locked="0"/>
    </xf>
    <xf numFmtId="44" fontId="89" fillId="4" borderId="52" xfId="0" applyNumberFormat="1" applyFont="1" applyFill="1" applyBorder="1" applyAlignment="1" applyProtection="1">
      <alignment horizontal="center" vertical="center" wrapText="1"/>
      <protection locked="0"/>
    </xf>
    <xf numFmtId="44" fontId="89" fillId="4" borderId="48" xfId="1" applyFont="1" applyFill="1" applyBorder="1" applyAlignment="1" applyProtection="1">
      <alignment horizontal="center" vertical="center" wrapText="1"/>
      <protection locked="0"/>
    </xf>
    <xf numFmtId="44" fontId="89" fillId="4" borderId="56" xfId="0" applyNumberFormat="1" applyFont="1" applyFill="1" applyBorder="1" applyAlignment="1" applyProtection="1">
      <alignment horizontal="center" vertical="center" wrapText="1"/>
      <protection locked="0"/>
    </xf>
    <xf numFmtId="44" fontId="89" fillId="4" borderId="60" xfId="0" applyNumberFormat="1" applyFont="1" applyFill="1" applyBorder="1" applyAlignment="1" applyProtection="1">
      <alignment horizontal="center" vertical="center" wrapText="1"/>
      <protection locked="0"/>
    </xf>
    <xf numFmtId="0" fontId="20" fillId="5" borderId="171" xfId="0" applyFont="1" applyFill="1" applyBorder="1" applyAlignment="1">
      <alignment horizontal="center" vertical="center" wrapText="1"/>
    </xf>
    <xf numFmtId="0" fontId="89" fillId="4" borderId="47" xfId="0" applyFont="1" applyFill="1" applyBorder="1" applyAlignment="1" applyProtection="1">
      <alignment horizontal="center" vertical="center" wrapText="1"/>
      <protection locked="0"/>
    </xf>
    <xf numFmtId="0" fontId="89" fillId="4" borderId="48" xfId="0" applyFont="1" applyFill="1" applyBorder="1" applyAlignment="1" applyProtection="1">
      <alignment horizontal="center" vertical="center" wrapText="1"/>
      <protection locked="0"/>
    </xf>
    <xf numFmtId="0" fontId="89" fillId="4" borderId="55" xfId="0" applyFont="1" applyFill="1" applyBorder="1" applyAlignment="1" applyProtection="1">
      <alignment horizontal="center" vertical="center" wrapText="1"/>
      <protection locked="0"/>
    </xf>
    <xf numFmtId="0" fontId="23" fillId="0" borderId="0" xfId="0" applyFont="1" applyAlignment="1">
      <alignment horizontal="left" vertical="top" wrapText="1"/>
    </xf>
    <xf numFmtId="0" fontId="4" fillId="0" borderId="0" xfId="0" applyFont="1" applyAlignment="1">
      <alignment horizontal="left" wrapText="1"/>
    </xf>
    <xf numFmtId="0" fontId="89" fillId="4" borderId="71" xfId="0" applyFont="1" applyFill="1" applyBorder="1" applyAlignment="1" applyProtection="1">
      <alignment horizontal="left" vertical="center" wrapText="1"/>
      <protection locked="0"/>
    </xf>
    <xf numFmtId="0" fontId="89" fillId="4" borderId="72" xfId="0" applyFont="1" applyFill="1" applyBorder="1" applyAlignment="1" applyProtection="1">
      <alignment horizontal="left" vertical="center" wrapText="1"/>
      <protection locked="0"/>
    </xf>
    <xf numFmtId="0" fontId="89" fillId="4" borderId="73" xfId="0" applyFont="1" applyFill="1" applyBorder="1" applyAlignment="1" applyProtection="1">
      <alignment horizontal="left" vertical="center" wrapText="1"/>
      <protection locked="0"/>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0" fontId="14" fillId="9" borderId="0" xfId="0" applyFont="1" applyFill="1" applyAlignment="1">
      <alignment horizontal="left" vertical="center"/>
    </xf>
    <xf numFmtId="0" fontId="14" fillId="3" borderId="0" xfId="0" applyFont="1" applyFill="1" applyAlignment="1">
      <alignment horizontal="left" vertical="top" wrapText="1"/>
    </xf>
    <xf numFmtId="0" fontId="89" fillId="4" borderId="71" xfId="0" applyFont="1" applyFill="1" applyBorder="1" applyAlignment="1" applyProtection="1">
      <alignment horizontal="center" vertical="center" wrapText="1"/>
      <protection locked="0"/>
    </xf>
    <xf numFmtId="0" fontId="89" fillId="4" borderId="73" xfId="0" applyFont="1" applyFill="1" applyBorder="1" applyAlignment="1" applyProtection="1">
      <alignment horizontal="center" vertical="center" wrapText="1"/>
      <protection locked="0"/>
    </xf>
    <xf numFmtId="0" fontId="45" fillId="3" borderId="74" xfId="0" applyFont="1" applyFill="1" applyBorder="1" applyAlignment="1">
      <alignment horizontal="center" vertical="top" wrapText="1"/>
    </xf>
    <xf numFmtId="0" fontId="86" fillId="16" borderId="10" xfId="0" applyFont="1" applyFill="1" applyBorder="1" applyAlignment="1" applyProtection="1">
      <alignment horizontal="center" vertical="center" wrapText="1"/>
      <protection locked="0"/>
    </xf>
    <xf numFmtId="0" fontId="86" fillId="16" borderId="11" xfId="0" applyFont="1" applyFill="1" applyBorder="1" applyAlignment="1" applyProtection="1">
      <alignment horizontal="center" vertical="center" wrapText="1"/>
      <protection locked="0"/>
    </xf>
    <xf numFmtId="0" fontId="86" fillId="16" borderId="12" xfId="0" applyFont="1" applyFill="1" applyBorder="1" applyAlignment="1" applyProtection="1">
      <alignment horizontal="center" vertical="center" wrapText="1"/>
      <protection locked="0"/>
    </xf>
    <xf numFmtId="0" fontId="33" fillId="8" borderId="0" xfId="8" applyFont="1" applyFill="1" applyAlignment="1" applyProtection="1">
      <alignment horizontal="left"/>
      <protection locked="0"/>
    </xf>
    <xf numFmtId="0" fontId="21" fillId="6" borderId="0" xfId="8" applyFont="1" applyFill="1" applyAlignment="1">
      <alignment horizontal="left"/>
    </xf>
    <xf numFmtId="0" fontId="21" fillId="6" borderId="0" xfId="8" quotePrefix="1" applyFont="1" applyFill="1" applyAlignment="1">
      <alignment horizontal="left"/>
    </xf>
    <xf numFmtId="0" fontId="32" fillId="6" borderId="0" xfId="8" applyFont="1" applyFill="1" applyAlignment="1">
      <alignment horizontal="left"/>
    </xf>
    <xf numFmtId="0" fontId="33" fillId="6" borderId="0" xfId="8" applyFont="1" applyFill="1" applyAlignment="1">
      <alignment horizontal="left"/>
    </xf>
    <xf numFmtId="0" fontId="21" fillId="8" borderId="0" xfId="8" applyFont="1" applyFill="1" applyAlignment="1" applyProtection="1">
      <alignment horizontal="center"/>
      <protection locked="0"/>
    </xf>
    <xf numFmtId="0" fontId="32" fillId="6" borderId="0" xfId="8" applyFont="1" applyFill="1"/>
    <xf numFmtId="0" fontId="21" fillId="8" borderId="0" xfId="8" applyFont="1" applyFill="1" applyAlignment="1" applyProtection="1">
      <alignment horizontal="left" vertical="top" wrapText="1"/>
      <protection locked="0"/>
    </xf>
    <xf numFmtId="0" fontId="33" fillId="8" borderId="8" xfId="8" applyFont="1" applyFill="1" applyBorder="1" applyAlignment="1" applyProtection="1">
      <alignment horizontal="left" vertical="center"/>
      <protection locked="0"/>
    </xf>
    <xf numFmtId="0" fontId="37" fillId="6" borderId="0" xfId="8" applyFont="1" applyFill="1" applyAlignment="1">
      <alignment horizontal="center" vertical="center"/>
    </xf>
    <xf numFmtId="0" fontId="34" fillId="5" borderId="0" xfId="8" quotePrefix="1" applyFont="1" applyFill="1" applyAlignment="1">
      <alignment horizontal="center"/>
    </xf>
    <xf numFmtId="0" fontId="33" fillId="8" borderId="0" xfId="8" applyFont="1" applyFill="1" applyAlignment="1" applyProtection="1">
      <alignment horizontal="left" vertical="top" wrapText="1"/>
      <protection locked="0"/>
    </xf>
    <xf numFmtId="0" fontId="33" fillId="8" borderId="9" xfId="8" applyFont="1" applyFill="1" applyBorder="1" applyAlignment="1" applyProtection="1">
      <alignment horizontal="left" vertical="center"/>
      <protection locked="0"/>
    </xf>
    <xf numFmtId="0" fontId="17" fillId="0" borderId="0" xfId="0" applyFont="1" applyAlignment="1">
      <alignment horizontal="left" vertical="top" wrapText="1"/>
    </xf>
    <xf numFmtId="0" fontId="41" fillId="0" borderId="0" xfId="0" applyFont="1" applyAlignment="1">
      <alignment horizontal="left" vertical="top" wrapText="1"/>
    </xf>
    <xf numFmtId="0" fontId="0" fillId="4" borderId="0" xfId="0" applyFill="1" applyAlignment="1">
      <alignment horizontal="center" vertical="center"/>
    </xf>
    <xf numFmtId="0" fontId="26" fillId="0" borderId="0" xfId="7" applyAlignment="1" applyProtection="1">
      <alignment horizontal="left"/>
      <protection locked="0"/>
    </xf>
    <xf numFmtId="0" fontId="0" fillId="0" borderId="0" xfId="0" applyAlignment="1">
      <alignment horizontal="left" vertical="top" wrapText="1"/>
    </xf>
    <xf numFmtId="0" fontId="22" fillId="0" borderId="0" xfId="0" applyFont="1" applyAlignment="1">
      <alignment horizontal="left" vertical="top" wrapText="1"/>
    </xf>
    <xf numFmtId="0" fontId="15" fillId="0" borderId="0" xfId="0" applyFont="1" applyAlignment="1">
      <alignment horizontal="left" vertical="top" wrapText="1"/>
    </xf>
    <xf numFmtId="0" fontId="44" fillId="3" borderId="14" xfId="0" applyFont="1" applyFill="1" applyBorder="1" applyAlignment="1">
      <alignment horizontal="center" vertical="center" wrapText="1"/>
    </xf>
    <xf numFmtId="44" fontId="14" fillId="4" borderId="49" xfId="0" applyNumberFormat="1" applyFont="1" applyFill="1" applyBorder="1" applyAlignment="1" applyProtection="1">
      <alignment horizontal="center" vertical="center" wrapText="1"/>
      <protection locked="0"/>
    </xf>
    <xf numFmtId="44" fontId="14" fillId="4" borderId="50" xfId="0" applyNumberFormat="1" applyFont="1" applyFill="1" applyBorder="1" applyAlignment="1" applyProtection="1">
      <alignment horizontal="center" vertical="center" wrapText="1"/>
      <protection locked="0"/>
    </xf>
    <xf numFmtId="44" fontId="14" fillId="4" borderId="51" xfId="0" applyNumberFormat="1" applyFont="1" applyFill="1" applyBorder="1" applyAlignment="1" applyProtection="1">
      <alignment horizontal="center" vertical="center" wrapText="1"/>
      <protection locked="0"/>
    </xf>
    <xf numFmtId="44" fontId="14" fillId="4" borderId="57" xfId="0" applyNumberFormat="1" applyFont="1" applyFill="1" applyBorder="1" applyAlignment="1" applyProtection="1">
      <alignment horizontal="center" vertical="center" wrapText="1"/>
      <protection locked="0"/>
    </xf>
    <xf numFmtId="44" fontId="14" fillId="4" borderId="58" xfId="0" applyNumberFormat="1" applyFont="1" applyFill="1" applyBorder="1" applyAlignment="1" applyProtection="1">
      <alignment horizontal="center" vertical="center" wrapText="1"/>
      <protection locked="0"/>
    </xf>
    <xf numFmtId="44" fontId="14" fillId="4" borderId="59" xfId="0" applyNumberFormat="1" applyFont="1" applyFill="1" applyBorder="1" applyAlignment="1" applyProtection="1">
      <alignment horizontal="center" vertical="center" wrapText="1"/>
      <protection locked="0"/>
    </xf>
    <xf numFmtId="0" fontId="107" fillId="5" borderId="174" xfId="0" applyFont="1" applyFill="1" applyBorder="1" applyAlignment="1">
      <alignment horizontal="center" vertical="center" wrapText="1"/>
    </xf>
    <xf numFmtId="44" fontId="14" fillId="4" borderId="79" xfId="0" applyNumberFormat="1" applyFont="1" applyFill="1" applyBorder="1" applyAlignment="1" applyProtection="1">
      <alignment horizontal="center" vertical="center" wrapText="1"/>
      <protection locked="0"/>
    </xf>
    <xf numFmtId="44" fontId="14" fillId="4" borderId="80" xfId="0" applyNumberFormat="1" applyFont="1" applyFill="1" applyBorder="1" applyAlignment="1" applyProtection="1">
      <alignment horizontal="center" vertical="center" wrapText="1"/>
      <protection locked="0"/>
    </xf>
    <xf numFmtId="0" fontId="16" fillId="4" borderId="10" xfId="0" applyFont="1" applyFill="1" applyBorder="1" applyAlignment="1" applyProtection="1">
      <alignment horizontal="left" vertical="top" wrapText="1"/>
      <protection locked="0"/>
    </xf>
    <xf numFmtId="0" fontId="16" fillId="4" borderId="11" xfId="0" applyFont="1" applyFill="1" applyBorder="1" applyAlignment="1" applyProtection="1">
      <alignment horizontal="left" vertical="top" wrapText="1"/>
      <protection locked="0"/>
    </xf>
    <xf numFmtId="0" fontId="16" fillId="4" borderId="12" xfId="0" applyFont="1" applyFill="1" applyBorder="1" applyAlignment="1" applyProtection="1">
      <alignment horizontal="left" vertical="top" wrapText="1"/>
      <protection locked="0"/>
    </xf>
    <xf numFmtId="0" fontId="89" fillId="3" borderId="0" xfId="0" applyFont="1" applyFill="1" applyAlignment="1">
      <alignment horizontal="left" vertical="center" wrapText="1"/>
    </xf>
    <xf numFmtId="0" fontId="14" fillId="4" borderId="76" xfId="0" applyFont="1" applyFill="1" applyBorder="1" applyAlignment="1" applyProtection="1">
      <alignment horizontal="center" vertical="center" wrapText="1"/>
      <protection locked="0"/>
    </xf>
    <xf numFmtId="0" fontId="14" fillId="4" borderId="50" xfId="0" applyFont="1" applyFill="1" applyBorder="1" applyAlignment="1" applyProtection="1">
      <alignment horizontal="center" vertical="center" wrapText="1"/>
      <protection locked="0"/>
    </xf>
    <xf numFmtId="0" fontId="14" fillId="4" borderId="51" xfId="0" applyFont="1" applyFill="1" applyBorder="1" applyAlignment="1" applyProtection="1">
      <alignment horizontal="center" vertical="center" wrapText="1"/>
      <protection locked="0"/>
    </xf>
    <xf numFmtId="0" fontId="14" fillId="4" borderId="77" xfId="0" applyFont="1" applyFill="1" applyBorder="1" applyAlignment="1" applyProtection="1">
      <alignment horizontal="center" vertical="center" wrapText="1"/>
      <protection locked="0"/>
    </xf>
    <xf numFmtId="0" fontId="14" fillId="4" borderId="58" xfId="0" applyFont="1" applyFill="1" applyBorder="1" applyAlignment="1" applyProtection="1">
      <alignment horizontal="center" vertical="center" wrapText="1"/>
      <protection locked="0"/>
    </xf>
    <xf numFmtId="0" fontId="14" fillId="4" borderId="59" xfId="0" applyFont="1" applyFill="1" applyBorder="1" applyAlignment="1" applyProtection="1">
      <alignment horizontal="center" vertical="center" wrapText="1"/>
      <protection locked="0"/>
    </xf>
    <xf numFmtId="0" fontId="14" fillId="4" borderId="49" xfId="0" applyFont="1" applyFill="1" applyBorder="1" applyAlignment="1" applyProtection="1">
      <alignment horizontal="center" vertical="center" wrapText="1"/>
      <protection locked="0"/>
    </xf>
    <xf numFmtId="0" fontId="14" fillId="4" borderId="57" xfId="0" applyFont="1" applyFill="1" applyBorder="1" applyAlignment="1" applyProtection="1">
      <alignment horizontal="center" vertical="center" wrapText="1"/>
      <protection locked="0"/>
    </xf>
    <xf numFmtId="0" fontId="57" fillId="3" borderId="0" xfId="0" applyFont="1" applyFill="1" applyAlignment="1">
      <alignment horizontal="left" vertical="center" wrapText="1"/>
    </xf>
    <xf numFmtId="0" fontId="44" fillId="4" borderId="14" xfId="0" applyFont="1" applyFill="1" applyBorder="1" applyAlignment="1">
      <alignment horizontal="center" vertical="center"/>
    </xf>
    <xf numFmtId="14" fontId="23" fillId="4" borderId="10" xfId="1" applyNumberFormat="1" applyFont="1" applyFill="1" applyBorder="1" applyAlignment="1" applyProtection="1">
      <alignment horizontal="center" vertical="center"/>
      <protection locked="0"/>
    </xf>
    <xf numFmtId="14" fontId="23" fillId="4" borderId="11" xfId="1" applyNumberFormat="1" applyFont="1" applyFill="1" applyBorder="1" applyAlignment="1" applyProtection="1">
      <alignment horizontal="center" vertical="center"/>
      <protection locked="0"/>
    </xf>
    <xf numFmtId="14" fontId="23" fillId="4" borderId="12" xfId="1" applyNumberFormat="1" applyFont="1" applyFill="1" applyBorder="1" applyAlignment="1" applyProtection="1">
      <alignment horizontal="center" vertical="center"/>
      <protection locked="0"/>
    </xf>
    <xf numFmtId="0" fontId="107" fillId="5" borderId="175" xfId="0" applyFont="1" applyFill="1" applyBorder="1" applyAlignment="1">
      <alignment horizontal="center" vertical="center" wrapText="1"/>
    </xf>
    <xf numFmtId="0" fontId="109" fillId="4" borderId="75" xfId="0" applyFont="1" applyFill="1" applyBorder="1" applyAlignment="1">
      <alignment horizontal="center" vertical="center" wrapText="1"/>
    </xf>
    <xf numFmtId="9" fontId="16" fillId="9" borderId="69" xfId="3" applyFont="1" applyFill="1" applyBorder="1" applyAlignment="1" applyProtection="1">
      <alignment horizontal="center" vertical="center"/>
    </xf>
    <xf numFmtId="9" fontId="16" fillId="9" borderId="83" xfId="3" applyFont="1" applyFill="1" applyBorder="1" applyAlignment="1" applyProtection="1">
      <alignment horizontal="center" vertical="center"/>
    </xf>
    <xf numFmtId="9" fontId="16" fillId="9" borderId="16" xfId="3" applyFont="1" applyFill="1" applyBorder="1" applyAlignment="1" applyProtection="1">
      <alignment horizontal="center" vertical="center"/>
    </xf>
    <xf numFmtId="9" fontId="16" fillId="9" borderId="15" xfId="3" applyFont="1" applyFill="1" applyBorder="1" applyAlignment="1" applyProtection="1">
      <alignment horizontal="center" vertical="center"/>
    </xf>
    <xf numFmtId="0" fontId="23" fillId="8" borderId="23" xfId="0" applyFont="1" applyFill="1" applyBorder="1" applyAlignment="1">
      <alignment horizontal="left" vertical="center" wrapText="1" indent="1"/>
    </xf>
    <xf numFmtId="0" fontId="23" fillId="8" borderId="24" xfId="0" applyFont="1" applyFill="1" applyBorder="1" applyAlignment="1">
      <alignment horizontal="left" vertical="center" wrapText="1" indent="1"/>
    </xf>
    <xf numFmtId="0" fontId="107" fillId="5" borderId="23" xfId="0" applyFont="1" applyFill="1" applyBorder="1" applyAlignment="1">
      <alignment horizontal="left" vertical="center" wrapText="1" indent="1"/>
    </xf>
    <xf numFmtId="0" fontId="107" fillId="5" borderId="24" xfId="0" applyFont="1" applyFill="1" applyBorder="1" applyAlignment="1">
      <alignment horizontal="left" vertical="center" wrapText="1" indent="1"/>
    </xf>
    <xf numFmtId="0" fontId="107" fillId="5" borderId="178" xfId="0" applyFont="1" applyFill="1" applyBorder="1" applyAlignment="1">
      <alignment horizontal="center" vertical="center" wrapText="1"/>
    </xf>
    <xf numFmtId="0" fontId="107" fillId="5" borderId="179" xfId="0" applyFont="1" applyFill="1" applyBorder="1" applyAlignment="1">
      <alignment horizontal="center" vertical="center" wrapText="1"/>
    </xf>
    <xf numFmtId="176" fontId="23" fillId="4" borderId="76" xfId="0" applyNumberFormat="1" applyFont="1" applyFill="1" applyBorder="1" applyAlignment="1" applyProtection="1">
      <alignment horizontal="center" vertical="center"/>
      <protection locked="0"/>
    </xf>
    <xf numFmtId="176" fontId="23" fillId="4" borderId="50" xfId="0" applyNumberFormat="1" applyFont="1" applyFill="1" applyBorder="1" applyAlignment="1" applyProtection="1">
      <alignment horizontal="center" vertical="center"/>
      <protection locked="0"/>
    </xf>
    <xf numFmtId="176" fontId="23" fillId="4" borderId="79" xfId="0" applyNumberFormat="1" applyFont="1" applyFill="1" applyBorder="1" applyAlignment="1" applyProtection="1">
      <alignment horizontal="center" vertical="center"/>
      <protection locked="0"/>
    </xf>
    <xf numFmtId="176" fontId="23" fillId="4" borderId="91" xfId="0" applyNumberFormat="1" applyFont="1" applyFill="1" applyBorder="1" applyAlignment="1" applyProtection="1">
      <alignment horizontal="center" vertical="center"/>
      <protection locked="0"/>
    </xf>
    <xf numFmtId="176" fontId="23" fillId="4" borderId="46" xfId="0" applyNumberFormat="1" applyFont="1" applyFill="1" applyBorder="1" applyAlignment="1" applyProtection="1">
      <alignment horizontal="center" vertical="center"/>
      <protection locked="0"/>
    </xf>
    <xf numFmtId="176" fontId="23" fillId="4" borderId="92" xfId="0" applyNumberFormat="1" applyFont="1" applyFill="1" applyBorder="1" applyAlignment="1" applyProtection="1">
      <alignment horizontal="center" vertical="center"/>
      <protection locked="0"/>
    </xf>
    <xf numFmtId="176" fontId="23" fillId="4" borderId="77" xfId="0" applyNumberFormat="1" applyFont="1" applyFill="1" applyBorder="1" applyAlignment="1" applyProtection="1">
      <alignment horizontal="center" vertical="center"/>
      <protection locked="0"/>
    </xf>
    <xf numFmtId="176" fontId="23" fillId="4" borderId="58" xfId="0" applyNumberFormat="1" applyFont="1" applyFill="1" applyBorder="1" applyAlignment="1" applyProtection="1">
      <alignment horizontal="center" vertical="center"/>
      <protection locked="0"/>
    </xf>
    <xf numFmtId="176" fontId="23" fillId="4" borderId="80" xfId="0" applyNumberFormat="1" applyFont="1" applyFill="1" applyBorder="1" applyAlignment="1" applyProtection="1">
      <alignment horizontal="center" vertical="center"/>
      <protection locked="0"/>
    </xf>
    <xf numFmtId="0" fontId="16" fillId="9" borderId="15" xfId="0" applyFont="1" applyFill="1" applyBorder="1" applyAlignment="1">
      <alignment horizontal="center" vertical="center"/>
    </xf>
    <xf numFmtId="0" fontId="16" fillId="9" borderId="28" xfId="0" applyFont="1" applyFill="1" applyBorder="1" applyAlignment="1">
      <alignment horizontal="center" vertical="center"/>
    </xf>
    <xf numFmtId="0" fontId="16" fillId="4" borderId="87" xfId="0" applyFont="1" applyFill="1" applyBorder="1" applyAlignment="1" applyProtection="1">
      <alignment horizontal="center" vertical="center"/>
      <protection locked="0"/>
    </xf>
    <xf numFmtId="0" fontId="16" fillId="4" borderId="29" xfId="0" applyFont="1" applyFill="1" applyBorder="1" applyAlignment="1" applyProtection="1">
      <alignment horizontal="center" vertical="center"/>
      <protection locked="0"/>
    </xf>
    <xf numFmtId="0" fontId="16" fillId="4" borderId="70" xfId="0" applyFont="1" applyFill="1" applyBorder="1" applyAlignment="1" applyProtection="1">
      <alignment horizontal="center" vertical="center"/>
      <protection locked="0"/>
    </xf>
    <xf numFmtId="0" fontId="18" fillId="20" borderId="16" xfId="0" applyFont="1" applyFill="1" applyBorder="1" applyAlignment="1">
      <alignment horizontal="center" vertical="center" wrapText="1"/>
    </xf>
    <xf numFmtId="176" fontId="0" fillId="11" borderId="2" xfId="0" applyNumberFormat="1" applyFill="1" applyBorder="1" applyAlignment="1">
      <alignment horizontal="center" vertical="center"/>
    </xf>
    <xf numFmtId="0" fontId="107" fillId="5" borderId="173" xfId="0" applyFont="1" applyFill="1" applyBorder="1" applyAlignment="1">
      <alignment horizontal="center" vertical="center" wrapText="1"/>
    </xf>
    <xf numFmtId="0" fontId="16" fillId="9" borderId="81" xfId="0" applyFont="1" applyFill="1" applyBorder="1" applyAlignment="1">
      <alignment horizontal="center" vertical="center"/>
    </xf>
    <xf numFmtId="0" fontId="16" fillId="9" borderId="82" xfId="0" applyFont="1" applyFill="1" applyBorder="1" applyAlignment="1">
      <alignment horizontal="center" vertical="center"/>
    </xf>
    <xf numFmtId="0" fontId="16" fillId="9" borderId="69" xfId="0" applyFont="1" applyFill="1" applyBorder="1" applyAlignment="1">
      <alignment horizontal="center" vertical="center"/>
    </xf>
    <xf numFmtId="0" fontId="16" fillId="9" borderId="29" xfId="0" applyFont="1" applyFill="1" applyBorder="1" applyAlignment="1">
      <alignment horizontal="center" vertical="center"/>
    </xf>
    <xf numFmtId="0" fontId="16" fillId="9" borderId="16" xfId="0" applyFont="1" applyFill="1" applyBorder="1" applyAlignment="1">
      <alignment horizontal="center" vertical="center"/>
    </xf>
    <xf numFmtId="0" fontId="16" fillId="4" borderId="84" xfId="0" applyFont="1" applyFill="1" applyBorder="1" applyAlignment="1" applyProtection="1">
      <alignment horizontal="center" vertical="center"/>
      <protection locked="0"/>
    </xf>
    <xf numFmtId="0" fontId="16" fillId="4" borderId="85" xfId="0" applyFont="1" applyFill="1" applyBorder="1" applyAlignment="1" applyProtection="1">
      <alignment horizontal="center" vertical="center"/>
      <protection locked="0"/>
    </xf>
    <xf numFmtId="0" fontId="16" fillId="4" borderId="86" xfId="0" applyFont="1" applyFill="1" applyBorder="1" applyAlignment="1" applyProtection="1">
      <alignment horizontal="center" vertical="center"/>
      <protection locked="0"/>
    </xf>
    <xf numFmtId="0" fontId="16" fillId="9" borderId="83" xfId="0" applyFont="1" applyFill="1" applyBorder="1" applyAlignment="1">
      <alignment horizontal="center" vertical="center"/>
    </xf>
    <xf numFmtId="0" fontId="107" fillId="5" borderId="176" xfId="0" applyFont="1" applyFill="1" applyBorder="1" applyAlignment="1">
      <alignment horizontal="left" vertical="center" wrapText="1" indent="1"/>
    </xf>
    <xf numFmtId="0" fontId="107" fillId="5" borderId="177" xfId="0" applyFont="1" applyFill="1" applyBorder="1" applyAlignment="1">
      <alignment horizontal="left" vertical="center" wrapText="1" indent="1"/>
    </xf>
    <xf numFmtId="0" fontId="16" fillId="4" borderId="88" xfId="0" applyFont="1" applyFill="1" applyBorder="1" applyAlignment="1" applyProtection="1">
      <alignment horizontal="center" vertical="center"/>
      <protection locked="0"/>
    </xf>
    <xf numFmtId="0" fontId="16" fillId="4" borderId="89" xfId="0" applyFont="1" applyFill="1" applyBorder="1" applyAlignment="1" applyProtection="1">
      <alignment horizontal="center" vertical="center"/>
      <protection locked="0"/>
    </xf>
    <xf numFmtId="0" fontId="16" fillId="4" borderId="90" xfId="0" applyFont="1" applyFill="1" applyBorder="1" applyAlignment="1" applyProtection="1">
      <alignment horizontal="center" vertical="center"/>
      <protection locked="0"/>
    </xf>
  </cellXfs>
  <cellStyles count="10">
    <cellStyle name="Lien hypertexte" xfId="7" builtinId="8"/>
    <cellStyle name="Milliers 2" xfId="6" xr:uid="{A0C3D46D-3B11-4BE1-B41F-579C86905EB6}"/>
    <cellStyle name="Milliers 3" xfId="9" xr:uid="{292AB33A-53F8-4F8F-9B4F-15190419A161}"/>
    <cellStyle name="Monétaire" xfId="1" builtinId="4"/>
    <cellStyle name="Monétaire 2" xfId="2" xr:uid="{A59075A7-39A6-4C52-8D58-7FD5DFD4E938}"/>
    <cellStyle name="Normal" xfId="0" builtinId="0"/>
    <cellStyle name="Normal 2" xfId="4" xr:uid="{37DAE172-B2D9-40B7-BAC3-23F3D909CA09}"/>
    <cellStyle name="Normal 3" xfId="8" xr:uid="{9AF4C1CC-9566-417C-B9ED-1C0C9F5A426F}"/>
    <cellStyle name="Pourcentage" xfId="3" builtinId="5"/>
    <cellStyle name="Pourcentage 2" xfId="5" xr:uid="{88426C14-5088-46A0-92FE-88AB6FAAB07D}"/>
  </cellStyles>
  <dxfs count="3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7BB"/>
      <color rgb="FF00AEEF"/>
      <color rgb="FF009FDE"/>
      <color rgb="FFD5E9FF"/>
      <color rgb="FFFFFFFF"/>
      <color rgb="FFFF00FF"/>
      <color rgb="FFFF66FF"/>
      <color rgb="FFDAEEF4"/>
      <color rgb="FFBFBFBF"/>
      <color rgb="FF5B7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713099</xdr:colOff>
      <xdr:row>0</xdr:row>
      <xdr:rowOff>46355</xdr:rowOff>
    </xdr:from>
    <xdr:to>
      <xdr:col>14</xdr:col>
      <xdr:colOff>790812</xdr:colOff>
      <xdr:row>3</xdr:row>
      <xdr:rowOff>293370</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84104" y="47625"/>
          <a:ext cx="2506588" cy="95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636270</xdr:colOff>
      <xdr:row>10</xdr:row>
      <xdr:rowOff>0</xdr:rowOff>
    </xdr:from>
    <xdr:to>
      <xdr:col>10</xdr:col>
      <xdr:colOff>11430</xdr:colOff>
      <xdr:row>15</xdr:row>
      <xdr:rowOff>0</xdr:rowOff>
    </xdr:to>
    <xdr:sp macro="" textlink="">
      <xdr:nvSpPr>
        <xdr:cNvPr id="5" name="Implantation_ON" hidden="1">
          <a:extLst>
            <a:ext uri="{FF2B5EF4-FFF2-40B4-BE49-F238E27FC236}">
              <a16:creationId xmlns:a16="http://schemas.microsoft.com/office/drawing/2014/main" id="{00000000-0008-0000-0000-000005000000}"/>
            </a:ext>
          </a:extLst>
        </xdr:cNvPr>
        <xdr:cNvSpPr/>
      </xdr:nvSpPr>
      <xdr:spPr>
        <a:xfrm>
          <a:off x="4168775" y="2105025"/>
          <a:ext cx="1800225" cy="723900"/>
        </a:xfrm>
        <a:prstGeom prst="roundRect">
          <a:avLst/>
        </a:prstGeom>
        <a:solidFill>
          <a:srgbClr val="00206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chemeClr val="bg1"/>
              </a:solidFill>
              <a:latin typeface="Cambria" panose="02040503050406030204" pitchFamily="18" charset="0"/>
              <a:ea typeface="Cambria" panose="02040503050406030204" pitchFamily="18" charset="0"/>
            </a:rPr>
            <a:t>Implantation de mesures efficaces</a:t>
          </a:r>
        </a:p>
      </xdr:txBody>
    </xdr:sp>
    <xdr:clientData/>
  </xdr:twoCellAnchor>
  <xdr:twoCellAnchor editAs="absolute">
    <xdr:from>
      <xdr:col>5</xdr:col>
      <xdr:colOff>445770</xdr:colOff>
      <xdr:row>10</xdr:row>
      <xdr:rowOff>1587</xdr:rowOff>
    </xdr:from>
    <xdr:to>
      <xdr:col>7</xdr:col>
      <xdr:colOff>629285</xdr:colOff>
      <xdr:row>15</xdr:row>
      <xdr:rowOff>1587</xdr:rowOff>
    </xdr:to>
    <xdr:sp macro="[0]!Tab_Etude" textlink="">
      <xdr:nvSpPr>
        <xdr:cNvPr id="6" name="Étude_OFF" hidden="1">
          <a:extLst>
            <a:ext uri="{FF2B5EF4-FFF2-40B4-BE49-F238E27FC236}">
              <a16:creationId xmlns:a16="http://schemas.microsoft.com/office/drawing/2014/main" id="{00000000-0008-0000-0000-000006000000}"/>
            </a:ext>
          </a:extLst>
        </xdr:cNvPr>
        <xdr:cNvSpPr/>
      </xdr:nvSpPr>
      <xdr:spPr>
        <a:xfrm>
          <a:off x="2359025" y="2106612"/>
          <a:ext cx="1800225" cy="723900"/>
        </a:xfrm>
        <a:prstGeom prst="roundRect">
          <a:avLst/>
        </a:prstGeom>
        <a:solidFill>
          <a:schemeClr val="tx1">
            <a:lumMod val="10000"/>
            <a:lumOff val="9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rgbClr val="002060"/>
              </a:solidFill>
              <a:latin typeface="Cambria" panose="02040503050406030204" pitchFamily="18" charset="0"/>
              <a:ea typeface="Cambria" panose="02040503050406030204" pitchFamily="18" charset="0"/>
            </a:rPr>
            <a:t>Étude de faisabilité</a:t>
          </a:r>
        </a:p>
      </xdr:txBody>
    </xdr:sp>
    <xdr:clientData/>
  </xdr:twoCellAnchor>
  <xdr:twoCellAnchor>
    <xdr:from>
      <xdr:col>1</xdr:col>
      <xdr:colOff>0</xdr:colOff>
      <xdr:row>10</xdr:row>
      <xdr:rowOff>19050</xdr:rowOff>
    </xdr:from>
    <xdr:to>
      <xdr:col>12</xdr:col>
      <xdr:colOff>361950</xdr:colOff>
      <xdr:row>71</xdr:row>
      <xdr:rowOff>112711</xdr:rowOff>
    </xdr:to>
    <xdr:grpSp>
      <xdr:nvGrpSpPr>
        <xdr:cNvPr id="4" name="Groupe 3">
          <a:extLst>
            <a:ext uri="{FF2B5EF4-FFF2-40B4-BE49-F238E27FC236}">
              <a16:creationId xmlns:a16="http://schemas.microsoft.com/office/drawing/2014/main" id="{5F2DE94A-8DCE-43C3-B84B-3C2C06FC1D85}"/>
            </a:ext>
          </a:extLst>
        </xdr:cNvPr>
        <xdr:cNvGrpSpPr/>
      </xdr:nvGrpSpPr>
      <xdr:grpSpPr>
        <a:xfrm>
          <a:off x="276225" y="2162175"/>
          <a:ext cx="7667625" cy="10485436"/>
          <a:chOff x="276225" y="1936749"/>
          <a:chExt cx="8210550" cy="9809161"/>
        </a:xfrm>
      </xdr:grpSpPr>
      <xdr:pic>
        <xdr:nvPicPr>
          <xdr:cNvPr id="7" name="Image 6">
            <a:extLst>
              <a:ext uri="{FF2B5EF4-FFF2-40B4-BE49-F238E27FC236}">
                <a16:creationId xmlns:a16="http://schemas.microsoft.com/office/drawing/2014/main" id="{10A30768-4153-3E19-78D7-95101A59C6D0}"/>
              </a:ext>
            </a:extLst>
          </xdr:cNvPr>
          <xdr:cNvPicPr>
            <a:picLocks noChangeAspect="1"/>
          </xdr:cNvPicPr>
        </xdr:nvPicPr>
        <xdr:blipFill>
          <a:blip xmlns:r="http://schemas.openxmlformats.org/officeDocument/2006/relationships" r:embed="rId2"/>
          <a:stretch>
            <a:fillRect/>
          </a:stretch>
        </xdr:blipFill>
        <xdr:spPr>
          <a:xfrm>
            <a:off x="276225" y="1936749"/>
            <a:ext cx="8210550" cy="9809161"/>
          </a:xfrm>
          <a:prstGeom prst="rect">
            <a:avLst/>
          </a:prstGeom>
        </xdr:spPr>
      </xdr:pic>
      <xdr:sp macro="" textlink="">
        <xdr:nvSpPr>
          <xdr:cNvPr id="8" name="Rectangle 7">
            <a:extLst>
              <a:ext uri="{FF2B5EF4-FFF2-40B4-BE49-F238E27FC236}">
                <a16:creationId xmlns:a16="http://schemas.microsoft.com/office/drawing/2014/main" id="{650838FB-1217-7245-355A-649076FEF1A9}"/>
              </a:ext>
            </a:extLst>
          </xdr:cNvPr>
          <xdr:cNvSpPr/>
        </xdr:nvSpPr>
        <xdr:spPr>
          <a:xfrm>
            <a:off x="301625" y="10960100"/>
            <a:ext cx="1108075" cy="755650"/>
          </a:xfrm>
          <a:prstGeom prst="rect">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200393</xdr:colOff>
      <xdr:row>0</xdr:row>
      <xdr:rowOff>78156</xdr:rowOff>
    </xdr:from>
    <xdr:to>
      <xdr:col>19</xdr:col>
      <xdr:colOff>75112</xdr:colOff>
      <xdr:row>3</xdr:row>
      <xdr:rowOff>134465</xdr:rowOff>
    </xdr:to>
    <xdr:pic>
      <xdr:nvPicPr>
        <xdr:cNvPr id="2" name="Image 1" descr="https://www.energir.com/~/media/Files/Corporatif/Logos/Energir_2C_PNG.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6855" y="78156"/>
          <a:ext cx="2014180" cy="765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181134</xdr:colOff>
          <xdr:row>0</xdr:row>
          <xdr:rowOff>-801932</xdr:rowOff>
        </xdr:from>
        <xdr:to>
          <xdr:col>2</xdr:col>
          <xdr:colOff>181134</xdr:colOff>
          <xdr:row>0</xdr:row>
          <xdr:rowOff>-801932</xdr:rowOff>
        </xdr:to>
        <xdr:grpSp>
          <xdr:nvGrpSpPr>
            <xdr:cNvPr id="3" name="Groupe 2">
              <a:extLst>
                <a:ext uri="{FF2B5EF4-FFF2-40B4-BE49-F238E27FC236}">
                  <a16:creationId xmlns:a16="http://schemas.microsoft.com/office/drawing/2014/main" id="{00000000-0008-0000-0100-000003000000}"/>
                </a:ext>
              </a:extLst>
            </xdr:cNvPr>
            <xdr:cNvGrpSpPr/>
          </xdr:nvGrpSpPr>
          <xdr:grpSpPr>
            <a:xfrm>
              <a:off x="574956" y="-801932"/>
              <a:ext cx="0" cy="0"/>
              <a:chOff x="574956" y="-8019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27</xdr:row>
          <xdr:rowOff>57150</xdr:rowOff>
        </xdr:from>
        <xdr:to>
          <xdr:col>7</xdr:col>
          <xdr:colOff>187325</xdr:colOff>
          <xdr:row>28</xdr:row>
          <xdr:rowOff>0</xdr:rowOff>
        </xdr:to>
        <xdr:grpSp>
          <xdr:nvGrpSpPr>
            <xdr:cNvPr id="4" name="Groupe 11">
              <a:extLst>
                <a:ext uri="{FF2B5EF4-FFF2-40B4-BE49-F238E27FC236}">
                  <a16:creationId xmlns:a16="http://schemas.microsoft.com/office/drawing/2014/main" id="{00000000-0008-0000-0100-000004000000}"/>
                </a:ext>
              </a:extLst>
            </xdr:cNvPr>
            <xdr:cNvGrpSpPr>
              <a:grpSpLocks/>
            </xdr:cNvGrpSpPr>
          </xdr:nvGrpSpPr>
          <xdr:grpSpPr bwMode="auto">
            <a:xfrm>
              <a:off x="5102836" y="4343400"/>
              <a:ext cx="625475" cy="25278"/>
              <a:chOff x="37657" y="44390"/>
              <a:chExt cx="8642" cy="4582"/>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27</xdr:row>
          <xdr:rowOff>0</xdr:rowOff>
        </xdr:from>
        <xdr:to>
          <xdr:col>14</xdr:col>
          <xdr:colOff>523875</xdr:colOff>
          <xdr:row>29</xdr:row>
          <xdr:rowOff>28575</xdr:rowOff>
        </xdr:to>
        <xdr:sp macro="" textlink="">
          <xdr:nvSpPr>
            <xdr:cNvPr id="174081" name="Group Box 1" hidden="1">
              <a:extLst>
                <a:ext uri="{63B3BB69-23CF-44E3-9099-C40C66FF867C}">
                  <a14:compatExt spid="_x0000_s174081"/>
                </a:ext>
                <a:ext uri="{FF2B5EF4-FFF2-40B4-BE49-F238E27FC236}">
                  <a16:creationId xmlns:a16="http://schemas.microsoft.com/office/drawing/2014/main" id="{00000000-0008-0000-0100-00000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76200</xdr:rowOff>
        </xdr:from>
        <xdr:to>
          <xdr:col>11</xdr:col>
          <xdr:colOff>104775</xdr:colOff>
          <xdr:row>32</xdr:row>
          <xdr:rowOff>0</xdr:rowOff>
        </xdr:to>
        <xdr:sp macro="" textlink="">
          <xdr:nvSpPr>
            <xdr:cNvPr id="174082" name="Group Box 2" hidden="1">
              <a:extLst>
                <a:ext uri="{63B3BB69-23CF-44E3-9099-C40C66FF867C}">
                  <a14:compatExt spid="_x0000_s174082"/>
                </a:ext>
                <a:ext uri="{FF2B5EF4-FFF2-40B4-BE49-F238E27FC236}">
                  <a16:creationId xmlns:a16="http://schemas.microsoft.com/office/drawing/2014/main" id="{00000000-0008-0000-0100-00000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0</xdr:rowOff>
        </xdr:from>
        <xdr:to>
          <xdr:col>14</xdr:col>
          <xdr:colOff>523875</xdr:colOff>
          <xdr:row>45</xdr:row>
          <xdr:rowOff>66675</xdr:rowOff>
        </xdr:to>
        <xdr:sp macro="" textlink="">
          <xdr:nvSpPr>
            <xdr:cNvPr id="174084" name="Group Box 4" hidden="1">
              <a:extLst>
                <a:ext uri="{63B3BB69-23CF-44E3-9099-C40C66FF867C}">
                  <a14:compatExt spid="_x0000_s174084"/>
                </a:ext>
                <a:ext uri="{FF2B5EF4-FFF2-40B4-BE49-F238E27FC236}">
                  <a16:creationId xmlns:a16="http://schemas.microsoft.com/office/drawing/2014/main" id="{00000000-0008-0000-0100-00000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11</xdr:col>
          <xdr:colOff>104775</xdr:colOff>
          <xdr:row>45</xdr:row>
          <xdr:rowOff>57150</xdr:rowOff>
        </xdr:to>
        <xdr:sp macro="" textlink="">
          <xdr:nvSpPr>
            <xdr:cNvPr id="174085" name="Group Box 5" hidden="1">
              <a:extLst>
                <a:ext uri="{63B3BB69-23CF-44E3-9099-C40C66FF867C}">
                  <a14:compatExt spid="_x0000_s174085"/>
                </a:ext>
                <a:ext uri="{FF2B5EF4-FFF2-40B4-BE49-F238E27FC236}">
                  <a16:creationId xmlns:a16="http://schemas.microsoft.com/office/drawing/2014/main" id="{00000000-0008-0000-0100-00000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086" name="Group Box 6" hidden="1">
              <a:extLst>
                <a:ext uri="{63B3BB69-23CF-44E3-9099-C40C66FF867C}">
                  <a14:compatExt spid="_x0000_s174086"/>
                </a:ext>
                <a:ext uri="{FF2B5EF4-FFF2-40B4-BE49-F238E27FC236}">
                  <a16:creationId xmlns:a16="http://schemas.microsoft.com/office/drawing/2014/main" id="{00000000-0008-0000-0100-00000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087" name="Group Box 7" hidden="1">
              <a:extLst>
                <a:ext uri="{63B3BB69-23CF-44E3-9099-C40C66FF867C}">
                  <a14:compatExt spid="_x0000_s174087"/>
                </a:ext>
                <a:ext uri="{FF2B5EF4-FFF2-40B4-BE49-F238E27FC236}">
                  <a16:creationId xmlns:a16="http://schemas.microsoft.com/office/drawing/2014/main" id="{00000000-0008-0000-0100-00000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088" name="Group Box 8" hidden="1">
              <a:extLst>
                <a:ext uri="{63B3BB69-23CF-44E3-9099-C40C66FF867C}">
                  <a14:compatExt spid="_x0000_s174088"/>
                </a:ext>
                <a:ext uri="{FF2B5EF4-FFF2-40B4-BE49-F238E27FC236}">
                  <a16:creationId xmlns:a16="http://schemas.microsoft.com/office/drawing/2014/main" id="{00000000-0008-0000-0100-00000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19050</xdr:rowOff>
        </xdr:to>
        <xdr:sp macro="" textlink="">
          <xdr:nvSpPr>
            <xdr:cNvPr id="174089" name="Group Box 9" hidden="1">
              <a:extLst>
                <a:ext uri="{63B3BB69-23CF-44E3-9099-C40C66FF867C}">
                  <a14:compatExt spid="_x0000_s174089"/>
                </a:ext>
                <a:ext uri="{FF2B5EF4-FFF2-40B4-BE49-F238E27FC236}">
                  <a16:creationId xmlns:a16="http://schemas.microsoft.com/office/drawing/2014/main" id="{00000000-0008-0000-0100-00000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090" name="Group Box 10" hidden="1">
              <a:extLst>
                <a:ext uri="{63B3BB69-23CF-44E3-9099-C40C66FF867C}">
                  <a14:compatExt spid="_x0000_s174090"/>
                </a:ext>
                <a:ext uri="{FF2B5EF4-FFF2-40B4-BE49-F238E27FC236}">
                  <a16:creationId xmlns:a16="http://schemas.microsoft.com/office/drawing/2014/main" id="{00000000-0008-0000-0100-00000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091" name="Group Box 11" hidden="1">
              <a:extLst>
                <a:ext uri="{63B3BB69-23CF-44E3-9099-C40C66FF867C}">
                  <a14:compatExt spid="_x0000_s174091"/>
                </a:ext>
                <a:ext uri="{FF2B5EF4-FFF2-40B4-BE49-F238E27FC236}">
                  <a16:creationId xmlns:a16="http://schemas.microsoft.com/office/drawing/2014/main" id="{00000000-0008-0000-0100-00000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092" name="Group Box 12" hidden="1">
              <a:extLst>
                <a:ext uri="{63B3BB69-23CF-44E3-9099-C40C66FF867C}">
                  <a14:compatExt spid="_x0000_s174092"/>
                </a:ext>
                <a:ext uri="{FF2B5EF4-FFF2-40B4-BE49-F238E27FC236}">
                  <a16:creationId xmlns:a16="http://schemas.microsoft.com/office/drawing/2014/main" id="{00000000-0008-0000-0100-00000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093" name="Group Box 13" hidden="1">
              <a:extLst>
                <a:ext uri="{63B3BB69-23CF-44E3-9099-C40C66FF867C}">
                  <a14:compatExt spid="_x0000_s174093"/>
                </a:ext>
                <a:ext uri="{FF2B5EF4-FFF2-40B4-BE49-F238E27FC236}">
                  <a16:creationId xmlns:a16="http://schemas.microsoft.com/office/drawing/2014/main" id="{00000000-0008-0000-0100-00000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094" name="Group Box 14" hidden="1">
              <a:extLst>
                <a:ext uri="{63B3BB69-23CF-44E3-9099-C40C66FF867C}">
                  <a14:compatExt spid="_x0000_s174094"/>
                </a:ext>
                <a:ext uri="{FF2B5EF4-FFF2-40B4-BE49-F238E27FC236}">
                  <a16:creationId xmlns:a16="http://schemas.microsoft.com/office/drawing/2014/main" id="{00000000-0008-0000-0100-00000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095" name="Group Box 15" hidden="1">
              <a:extLst>
                <a:ext uri="{63B3BB69-23CF-44E3-9099-C40C66FF867C}">
                  <a14:compatExt spid="_x0000_s174095"/>
                </a:ext>
                <a:ext uri="{FF2B5EF4-FFF2-40B4-BE49-F238E27FC236}">
                  <a16:creationId xmlns:a16="http://schemas.microsoft.com/office/drawing/2014/main" id="{00000000-0008-0000-0100-00000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096" name="Group Box 16" hidden="1">
              <a:extLst>
                <a:ext uri="{63B3BB69-23CF-44E3-9099-C40C66FF867C}">
                  <a14:compatExt spid="_x0000_s174096"/>
                </a:ext>
                <a:ext uri="{FF2B5EF4-FFF2-40B4-BE49-F238E27FC236}">
                  <a16:creationId xmlns:a16="http://schemas.microsoft.com/office/drawing/2014/main" id="{00000000-0008-0000-0100-00001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097" name="Group Box 17" hidden="1">
              <a:extLst>
                <a:ext uri="{63B3BB69-23CF-44E3-9099-C40C66FF867C}">
                  <a14:compatExt spid="_x0000_s174097"/>
                </a:ext>
                <a:ext uri="{FF2B5EF4-FFF2-40B4-BE49-F238E27FC236}">
                  <a16:creationId xmlns:a16="http://schemas.microsoft.com/office/drawing/2014/main" id="{00000000-0008-0000-0100-00001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38</xdr:row>
          <xdr:rowOff>0</xdr:rowOff>
        </xdr:from>
        <xdr:to>
          <xdr:col>14</xdr:col>
          <xdr:colOff>523875</xdr:colOff>
          <xdr:row>40</xdr:row>
          <xdr:rowOff>28575</xdr:rowOff>
        </xdr:to>
        <xdr:sp macro="" textlink="">
          <xdr:nvSpPr>
            <xdr:cNvPr id="174098" name="Group Box 18" hidden="1">
              <a:extLst>
                <a:ext uri="{63B3BB69-23CF-44E3-9099-C40C66FF867C}">
                  <a14:compatExt spid="_x0000_s174098"/>
                </a:ext>
                <a:ext uri="{FF2B5EF4-FFF2-40B4-BE49-F238E27FC236}">
                  <a16:creationId xmlns:a16="http://schemas.microsoft.com/office/drawing/2014/main" id="{00000000-0008-0000-0100-00001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099" name="Group Box 19" hidden="1">
              <a:extLst>
                <a:ext uri="{63B3BB69-23CF-44E3-9099-C40C66FF867C}">
                  <a14:compatExt spid="_x0000_s174099"/>
                </a:ext>
                <a:ext uri="{FF2B5EF4-FFF2-40B4-BE49-F238E27FC236}">
                  <a16:creationId xmlns:a16="http://schemas.microsoft.com/office/drawing/2014/main" id="{00000000-0008-0000-0100-00001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100" name="Group Box 20" hidden="1">
              <a:extLst>
                <a:ext uri="{63B3BB69-23CF-44E3-9099-C40C66FF867C}">
                  <a14:compatExt spid="_x0000_s174100"/>
                </a:ext>
                <a:ext uri="{FF2B5EF4-FFF2-40B4-BE49-F238E27FC236}">
                  <a16:creationId xmlns:a16="http://schemas.microsoft.com/office/drawing/2014/main" id="{00000000-0008-0000-0100-00001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101" name="Group Box 21" hidden="1">
              <a:extLst>
                <a:ext uri="{63B3BB69-23CF-44E3-9099-C40C66FF867C}">
                  <a14:compatExt spid="_x0000_s174101"/>
                </a:ext>
                <a:ext uri="{FF2B5EF4-FFF2-40B4-BE49-F238E27FC236}">
                  <a16:creationId xmlns:a16="http://schemas.microsoft.com/office/drawing/2014/main" id="{00000000-0008-0000-0100-00001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523875</xdr:colOff>
          <xdr:row>55</xdr:row>
          <xdr:rowOff>28575</xdr:rowOff>
        </xdr:to>
        <xdr:sp macro="" textlink="">
          <xdr:nvSpPr>
            <xdr:cNvPr id="174102" name="Group Box 22" hidden="1">
              <a:extLst>
                <a:ext uri="{63B3BB69-23CF-44E3-9099-C40C66FF867C}">
                  <a14:compatExt spid="_x0000_s174102"/>
                </a:ext>
                <a:ext uri="{FF2B5EF4-FFF2-40B4-BE49-F238E27FC236}">
                  <a16:creationId xmlns:a16="http://schemas.microsoft.com/office/drawing/2014/main" id="{00000000-0008-0000-0100-00001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11</xdr:col>
          <xdr:colOff>104775</xdr:colOff>
          <xdr:row>55</xdr:row>
          <xdr:rowOff>0</xdr:rowOff>
        </xdr:to>
        <xdr:sp macro="" textlink="">
          <xdr:nvSpPr>
            <xdr:cNvPr id="174103" name="Group Box 23" hidden="1">
              <a:extLst>
                <a:ext uri="{63B3BB69-23CF-44E3-9099-C40C66FF867C}">
                  <a14:compatExt spid="_x0000_s174103"/>
                </a:ext>
                <a:ext uri="{FF2B5EF4-FFF2-40B4-BE49-F238E27FC236}">
                  <a16:creationId xmlns:a16="http://schemas.microsoft.com/office/drawing/2014/main" id="{00000000-0008-0000-0100-00001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04" name="Group Box 24" hidden="1">
              <a:extLst>
                <a:ext uri="{63B3BB69-23CF-44E3-9099-C40C66FF867C}">
                  <a14:compatExt spid="_x0000_s174104"/>
                </a:ext>
                <a:ext uri="{FF2B5EF4-FFF2-40B4-BE49-F238E27FC236}">
                  <a16:creationId xmlns:a16="http://schemas.microsoft.com/office/drawing/2014/main" id="{00000000-0008-0000-0100-00001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05" name="Group Box 25" hidden="1">
              <a:extLst>
                <a:ext uri="{63B3BB69-23CF-44E3-9099-C40C66FF867C}">
                  <a14:compatExt spid="_x0000_s174105"/>
                </a:ext>
                <a:ext uri="{FF2B5EF4-FFF2-40B4-BE49-F238E27FC236}">
                  <a16:creationId xmlns:a16="http://schemas.microsoft.com/office/drawing/2014/main" id="{00000000-0008-0000-0100-00001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06" name="Group Box 26" hidden="1">
              <a:extLst>
                <a:ext uri="{63B3BB69-23CF-44E3-9099-C40C66FF867C}">
                  <a14:compatExt spid="_x0000_s174106"/>
                </a:ext>
                <a:ext uri="{FF2B5EF4-FFF2-40B4-BE49-F238E27FC236}">
                  <a16:creationId xmlns:a16="http://schemas.microsoft.com/office/drawing/2014/main" id="{00000000-0008-0000-0100-00001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07" name="Group Box 27" hidden="1">
              <a:extLst>
                <a:ext uri="{63B3BB69-23CF-44E3-9099-C40C66FF867C}">
                  <a14:compatExt spid="_x0000_s174107"/>
                </a:ext>
                <a:ext uri="{FF2B5EF4-FFF2-40B4-BE49-F238E27FC236}">
                  <a16:creationId xmlns:a16="http://schemas.microsoft.com/office/drawing/2014/main" id="{00000000-0008-0000-0100-00001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60</xdr:row>
          <xdr:rowOff>0</xdr:rowOff>
        </xdr:from>
        <xdr:to>
          <xdr:col>14</xdr:col>
          <xdr:colOff>523875</xdr:colOff>
          <xdr:row>62</xdr:row>
          <xdr:rowOff>57150</xdr:rowOff>
        </xdr:to>
        <xdr:sp macro="" textlink="">
          <xdr:nvSpPr>
            <xdr:cNvPr id="174108" name="Group Box 28" hidden="1">
              <a:extLst>
                <a:ext uri="{63B3BB69-23CF-44E3-9099-C40C66FF867C}">
                  <a14:compatExt spid="_x0000_s174108"/>
                </a:ext>
                <a:ext uri="{FF2B5EF4-FFF2-40B4-BE49-F238E27FC236}">
                  <a16:creationId xmlns:a16="http://schemas.microsoft.com/office/drawing/2014/main" id="{00000000-0008-0000-0100-00001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0</xdr:rowOff>
        </xdr:from>
        <xdr:to>
          <xdr:col>11</xdr:col>
          <xdr:colOff>104775</xdr:colOff>
          <xdr:row>62</xdr:row>
          <xdr:rowOff>28575</xdr:rowOff>
        </xdr:to>
        <xdr:sp macro="" textlink="">
          <xdr:nvSpPr>
            <xdr:cNvPr id="174109" name="Group Box 29" hidden="1">
              <a:extLst>
                <a:ext uri="{63B3BB69-23CF-44E3-9099-C40C66FF867C}">
                  <a14:compatExt spid="_x0000_s174109"/>
                </a:ext>
                <a:ext uri="{FF2B5EF4-FFF2-40B4-BE49-F238E27FC236}">
                  <a16:creationId xmlns:a16="http://schemas.microsoft.com/office/drawing/2014/main" id="{00000000-0008-0000-0100-00001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61</xdr:row>
          <xdr:rowOff>0</xdr:rowOff>
        </xdr:from>
        <xdr:to>
          <xdr:col>14</xdr:col>
          <xdr:colOff>523875</xdr:colOff>
          <xdr:row>63</xdr:row>
          <xdr:rowOff>57150</xdr:rowOff>
        </xdr:to>
        <xdr:sp macro="" textlink="">
          <xdr:nvSpPr>
            <xdr:cNvPr id="174110" name="Group Box 30" hidden="1">
              <a:extLst>
                <a:ext uri="{63B3BB69-23CF-44E3-9099-C40C66FF867C}">
                  <a14:compatExt spid="_x0000_s174110"/>
                </a:ext>
                <a:ext uri="{FF2B5EF4-FFF2-40B4-BE49-F238E27FC236}">
                  <a16:creationId xmlns:a16="http://schemas.microsoft.com/office/drawing/2014/main" id="{00000000-0008-0000-0100-00001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0</xdr:rowOff>
        </xdr:from>
        <xdr:to>
          <xdr:col>11</xdr:col>
          <xdr:colOff>104775</xdr:colOff>
          <xdr:row>63</xdr:row>
          <xdr:rowOff>28575</xdr:rowOff>
        </xdr:to>
        <xdr:sp macro="" textlink="">
          <xdr:nvSpPr>
            <xdr:cNvPr id="174111" name="Group Box 31" hidden="1">
              <a:extLst>
                <a:ext uri="{63B3BB69-23CF-44E3-9099-C40C66FF867C}">
                  <a14:compatExt spid="_x0000_s174111"/>
                </a:ext>
                <a:ext uri="{FF2B5EF4-FFF2-40B4-BE49-F238E27FC236}">
                  <a16:creationId xmlns:a16="http://schemas.microsoft.com/office/drawing/2014/main" id="{00000000-0008-0000-0100-00001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0</xdr:rowOff>
        </xdr:from>
        <xdr:to>
          <xdr:col>14</xdr:col>
          <xdr:colOff>523875</xdr:colOff>
          <xdr:row>45</xdr:row>
          <xdr:rowOff>66675</xdr:rowOff>
        </xdr:to>
        <xdr:sp macro="" textlink="">
          <xdr:nvSpPr>
            <xdr:cNvPr id="174112" name="Group Box 32" hidden="1">
              <a:extLst>
                <a:ext uri="{63B3BB69-23CF-44E3-9099-C40C66FF867C}">
                  <a14:compatExt spid="_x0000_s174112"/>
                </a:ext>
                <a:ext uri="{FF2B5EF4-FFF2-40B4-BE49-F238E27FC236}">
                  <a16:creationId xmlns:a16="http://schemas.microsoft.com/office/drawing/2014/main" id="{00000000-0008-0000-0100-00002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11</xdr:col>
          <xdr:colOff>104775</xdr:colOff>
          <xdr:row>45</xdr:row>
          <xdr:rowOff>57150</xdr:rowOff>
        </xdr:to>
        <xdr:sp macro="" textlink="">
          <xdr:nvSpPr>
            <xdr:cNvPr id="174113" name="Group Box 33" hidden="1">
              <a:extLst>
                <a:ext uri="{63B3BB69-23CF-44E3-9099-C40C66FF867C}">
                  <a14:compatExt spid="_x0000_s174113"/>
                </a:ext>
                <a:ext uri="{FF2B5EF4-FFF2-40B4-BE49-F238E27FC236}">
                  <a16:creationId xmlns:a16="http://schemas.microsoft.com/office/drawing/2014/main" id="{00000000-0008-0000-0100-00002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0</xdr:rowOff>
        </xdr:from>
        <xdr:to>
          <xdr:col>14</xdr:col>
          <xdr:colOff>523875</xdr:colOff>
          <xdr:row>87</xdr:row>
          <xdr:rowOff>28575</xdr:rowOff>
        </xdr:to>
        <xdr:sp macro="" textlink="">
          <xdr:nvSpPr>
            <xdr:cNvPr id="174114" name="Group Box 34" hidden="1">
              <a:extLst>
                <a:ext uri="{63B3BB69-23CF-44E3-9099-C40C66FF867C}">
                  <a14:compatExt spid="_x0000_s174114"/>
                </a:ext>
                <a:ext uri="{FF2B5EF4-FFF2-40B4-BE49-F238E27FC236}">
                  <a16:creationId xmlns:a16="http://schemas.microsoft.com/office/drawing/2014/main" id="{00000000-0008-0000-0100-00002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11</xdr:col>
          <xdr:colOff>104775</xdr:colOff>
          <xdr:row>87</xdr:row>
          <xdr:rowOff>0</xdr:rowOff>
        </xdr:to>
        <xdr:sp macro="" textlink="">
          <xdr:nvSpPr>
            <xdr:cNvPr id="174115" name="Group Box 35" hidden="1">
              <a:extLst>
                <a:ext uri="{63B3BB69-23CF-44E3-9099-C40C66FF867C}">
                  <a14:compatExt spid="_x0000_s174115"/>
                </a:ext>
                <a:ext uri="{FF2B5EF4-FFF2-40B4-BE49-F238E27FC236}">
                  <a16:creationId xmlns:a16="http://schemas.microsoft.com/office/drawing/2014/main" id="{00000000-0008-0000-0100-00002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0</xdr:rowOff>
        </xdr:from>
        <xdr:to>
          <xdr:col>14</xdr:col>
          <xdr:colOff>523875</xdr:colOff>
          <xdr:row>87</xdr:row>
          <xdr:rowOff>28575</xdr:rowOff>
        </xdr:to>
        <xdr:sp macro="" textlink="">
          <xdr:nvSpPr>
            <xdr:cNvPr id="174116" name="Group Box 36" hidden="1">
              <a:extLst>
                <a:ext uri="{63B3BB69-23CF-44E3-9099-C40C66FF867C}">
                  <a14:compatExt spid="_x0000_s174116"/>
                </a:ext>
                <a:ext uri="{FF2B5EF4-FFF2-40B4-BE49-F238E27FC236}">
                  <a16:creationId xmlns:a16="http://schemas.microsoft.com/office/drawing/2014/main" id="{00000000-0008-0000-0100-00002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11</xdr:col>
          <xdr:colOff>104775</xdr:colOff>
          <xdr:row>87</xdr:row>
          <xdr:rowOff>19050</xdr:rowOff>
        </xdr:to>
        <xdr:sp macro="" textlink="">
          <xdr:nvSpPr>
            <xdr:cNvPr id="174117" name="Group Box 37" hidden="1">
              <a:extLst>
                <a:ext uri="{63B3BB69-23CF-44E3-9099-C40C66FF867C}">
                  <a14:compatExt spid="_x0000_s174117"/>
                </a:ext>
                <a:ext uri="{FF2B5EF4-FFF2-40B4-BE49-F238E27FC236}">
                  <a16:creationId xmlns:a16="http://schemas.microsoft.com/office/drawing/2014/main" id="{00000000-0008-0000-0100-00002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28575</xdr:rowOff>
        </xdr:to>
        <xdr:sp macro="" textlink="">
          <xdr:nvSpPr>
            <xdr:cNvPr id="174118" name="Group Box 38" hidden="1">
              <a:extLst>
                <a:ext uri="{63B3BB69-23CF-44E3-9099-C40C66FF867C}">
                  <a14:compatExt spid="_x0000_s174118"/>
                </a:ext>
                <a:ext uri="{FF2B5EF4-FFF2-40B4-BE49-F238E27FC236}">
                  <a16:creationId xmlns:a16="http://schemas.microsoft.com/office/drawing/2014/main" id="{00000000-0008-0000-0100-00002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19050</xdr:rowOff>
        </xdr:to>
        <xdr:sp macro="" textlink="">
          <xdr:nvSpPr>
            <xdr:cNvPr id="174119" name="Group Box 39" hidden="1">
              <a:extLst>
                <a:ext uri="{63B3BB69-23CF-44E3-9099-C40C66FF867C}">
                  <a14:compatExt spid="_x0000_s174119"/>
                </a:ext>
                <a:ext uri="{FF2B5EF4-FFF2-40B4-BE49-F238E27FC236}">
                  <a16:creationId xmlns:a16="http://schemas.microsoft.com/office/drawing/2014/main" id="{00000000-0008-0000-0100-00002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38100</xdr:rowOff>
        </xdr:to>
        <xdr:sp macro="" textlink="">
          <xdr:nvSpPr>
            <xdr:cNvPr id="174120" name="Group Box 40" hidden="1">
              <a:extLst>
                <a:ext uri="{63B3BB69-23CF-44E3-9099-C40C66FF867C}">
                  <a14:compatExt spid="_x0000_s174120"/>
                </a:ext>
                <a:ext uri="{FF2B5EF4-FFF2-40B4-BE49-F238E27FC236}">
                  <a16:creationId xmlns:a16="http://schemas.microsoft.com/office/drawing/2014/main" id="{00000000-0008-0000-0100-00002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28575</xdr:rowOff>
        </xdr:to>
        <xdr:sp macro="" textlink="">
          <xdr:nvSpPr>
            <xdr:cNvPr id="174121" name="Group Box 41" hidden="1">
              <a:extLst>
                <a:ext uri="{63B3BB69-23CF-44E3-9099-C40C66FF867C}">
                  <a14:compatExt spid="_x0000_s174121"/>
                </a:ext>
                <a:ext uri="{FF2B5EF4-FFF2-40B4-BE49-F238E27FC236}">
                  <a16:creationId xmlns:a16="http://schemas.microsoft.com/office/drawing/2014/main" id="{00000000-0008-0000-0100-00002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28575</xdr:rowOff>
        </xdr:to>
        <xdr:sp macro="" textlink="">
          <xdr:nvSpPr>
            <xdr:cNvPr id="174122" name="Group Box 42" hidden="1">
              <a:extLst>
                <a:ext uri="{63B3BB69-23CF-44E3-9099-C40C66FF867C}">
                  <a14:compatExt spid="_x0000_s174122"/>
                </a:ext>
                <a:ext uri="{FF2B5EF4-FFF2-40B4-BE49-F238E27FC236}">
                  <a16:creationId xmlns:a16="http://schemas.microsoft.com/office/drawing/2014/main" id="{00000000-0008-0000-0100-00002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19050</xdr:rowOff>
        </xdr:to>
        <xdr:sp macro="" textlink="">
          <xdr:nvSpPr>
            <xdr:cNvPr id="174123" name="Group Box 43" hidden="1">
              <a:extLst>
                <a:ext uri="{63B3BB69-23CF-44E3-9099-C40C66FF867C}">
                  <a14:compatExt spid="_x0000_s174123"/>
                </a:ext>
                <a:ext uri="{FF2B5EF4-FFF2-40B4-BE49-F238E27FC236}">
                  <a16:creationId xmlns:a16="http://schemas.microsoft.com/office/drawing/2014/main" id="{00000000-0008-0000-0100-00002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38100</xdr:rowOff>
        </xdr:to>
        <xdr:sp macro="" textlink="">
          <xdr:nvSpPr>
            <xdr:cNvPr id="174124" name="Group Box 44" hidden="1">
              <a:extLst>
                <a:ext uri="{63B3BB69-23CF-44E3-9099-C40C66FF867C}">
                  <a14:compatExt spid="_x0000_s174124"/>
                </a:ext>
                <a:ext uri="{FF2B5EF4-FFF2-40B4-BE49-F238E27FC236}">
                  <a16:creationId xmlns:a16="http://schemas.microsoft.com/office/drawing/2014/main" id="{00000000-0008-0000-0100-00002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28575</xdr:rowOff>
        </xdr:to>
        <xdr:sp macro="" textlink="">
          <xdr:nvSpPr>
            <xdr:cNvPr id="174125" name="Group Box 45" hidden="1">
              <a:extLst>
                <a:ext uri="{63B3BB69-23CF-44E3-9099-C40C66FF867C}">
                  <a14:compatExt spid="_x0000_s174125"/>
                </a:ext>
                <a:ext uri="{FF2B5EF4-FFF2-40B4-BE49-F238E27FC236}">
                  <a16:creationId xmlns:a16="http://schemas.microsoft.com/office/drawing/2014/main" id="{00000000-0008-0000-0100-00002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28575</xdr:rowOff>
        </xdr:to>
        <xdr:sp macro="" textlink="">
          <xdr:nvSpPr>
            <xdr:cNvPr id="174126" name="Group Box 46" hidden="1">
              <a:extLst>
                <a:ext uri="{63B3BB69-23CF-44E3-9099-C40C66FF867C}">
                  <a14:compatExt spid="_x0000_s174126"/>
                </a:ext>
                <a:ext uri="{FF2B5EF4-FFF2-40B4-BE49-F238E27FC236}">
                  <a16:creationId xmlns:a16="http://schemas.microsoft.com/office/drawing/2014/main" id="{00000000-0008-0000-0100-00002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19050</xdr:rowOff>
        </xdr:to>
        <xdr:sp macro="" textlink="">
          <xdr:nvSpPr>
            <xdr:cNvPr id="174127" name="Group Box 47" hidden="1">
              <a:extLst>
                <a:ext uri="{63B3BB69-23CF-44E3-9099-C40C66FF867C}">
                  <a14:compatExt spid="_x0000_s174127"/>
                </a:ext>
                <a:ext uri="{FF2B5EF4-FFF2-40B4-BE49-F238E27FC236}">
                  <a16:creationId xmlns:a16="http://schemas.microsoft.com/office/drawing/2014/main" id="{00000000-0008-0000-0100-00002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38100</xdr:rowOff>
        </xdr:to>
        <xdr:sp macro="" textlink="">
          <xdr:nvSpPr>
            <xdr:cNvPr id="174128" name="Group Box 48" hidden="1">
              <a:extLst>
                <a:ext uri="{63B3BB69-23CF-44E3-9099-C40C66FF867C}">
                  <a14:compatExt spid="_x0000_s174128"/>
                </a:ext>
                <a:ext uri="{FF2B5EF4-FFF2-40B4-BE49-F238E27FC236}">
                  <a16:creationId xmlns:a16="http://schemas.microsoft.com/office/drawing/2014/main" id="{00000000-0008-0000-0100-00003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28575</xdr:rowOff>
        </xdr:to>
        <xdr:sp macro="" textlink="">
          <xdr:nvSpPr>
            <xdr:cNvPr id="174129" name="Group Box 49" hidden="1">
              <a:extLst>
                <a:ext uri="{63B3BB69-23CF-44E3-9099-C40C66FF867C}">
                  <a14:compatExt spid="_x0000_s174129"/>
                </a:ext>
                <a:ext uri="{FF2B5EF4-FFF2-40B4-BE49-F238E27FC236}">
                  <a16:creationId xmlns:a16="http://schemas.microsoft.com/office/drawing/2014/main" id="{00000000-0008-0000-0100-00003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28575</xdr:rowOff>
        </xdr:to>
        <xdr:sp macro="" textlink="">
          <xdr:nvSpPr>
            <xdr:cNvPr id="174130" name="Group Box 50" hidden="1">
              <a:extLst>
                <a:ext uri="{63B3BB69-23CF-44E3-9099-C40C66FF867C}">
                  <a14:compatExt spid="_x0000_s174130"/>
                </a:ext>
                <a:ext uri="{FF2B5EF4-FFF2-40B4-BE49-F238E27FC236}">
                  <a16:creationId xmlns:a16="http://schemas.microsoft.com/office/drawing/2014/main" id="{00000000-0008-0000-0100-00003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19050</xdr:rowOff>
        </xdr:to>
        <xdr:sp macro="" textlink="">
          <xdr:nvSpPr>
            <xdr:cNvPr id="174131" name="Group Box 51" hidden="1">
              <a:extLst>
                <a:ext uri="{63B3BB69-23CF-44E3-9099-C40C66FF867C}">
                  <a14:compatExt spid="_x0000_s174131"/>
                </a:ext>
                <a:ext uri="{FF2B5EF4-FFF2-40B4-BE49-F238E27FC236}">
                  <a16:creationId xmlns:a16="http://schemas.microsoft.com/office/drawing/2014/main" id="{00000000-0008-0000-0100-00003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523875</xdr:colOff>
          <xdr:row>53</xdr:row>
          <xdr:rowOff>38100</xdr:rowOff>
        </xdr:to>
        <xdr:sp macro="" textlink="">
          <xdr:nvSpPr>
            <xdr:cNvPr id="174132" name="Group Box 52" hidden="1">
              <a:extLst>
                <a:ext uri="{63B3BB69-23CF-44E3-9099-C40C66FF867C}">
                  <a14:compatExt spid="_x0000_s174132"/>
                </a:ext>
                <a:ext uri="{FF2B5EF4-FFF2-40B4-BE49-F238E27FC236}">
                  <a16:creationId xmlns:a16="http://schemas.microsoft.com/office/drawing/2014/main" id="{00000000-0008-0000-0100-00003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11</xdr:col>
          <xdr:colOff>104775</xdr:colOff>
          <xdr:row>53</xdr:row>
          <xdr:rowOff>28575</xdr:rowOff>
        </xdr:to>
        <xdr:sp macro="" textlink="">
          <xdr:nvSpPr>
            <xdr:cNvPr id="174133" name="Group Box 53" hidden="1">
              <a:extLst>
                <a:ext uri="{63B3BB69-23CF-44E3-9099-C40C66FF867C}">
                  <a14:compatExt spid="_x0000_s174133"/>
                </a:ext>
                <a:ext uri="{FF2B5EF4-FFF2-40B4-BE49-F238E27FC236}">
                  <a16:creationId xmlns:a16="http://schemas.microsoft.com/office/drawing/2014/main" id="{00000000-0008-0000-0100-00003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38</xdr:row>
          <xdr:rowOff>0</xdr:rowOff>
        </xdr:from>
        <xdr:to>
          <xdr:col>14</xdr:col>
          <xdr:colOff>523875</xdr:colOff>
          <xdr:row>40</xdr:row>
          <xdr:rowOff>66675</xdr:rowOff>
        </xdr:to>
        <xdr:sp macro="" textlink="">
          <xdr:nvSpPr>
            <xdr:cNvPr id="174151" name="Group Box 71" hidden="1">
              <a:extLst>
                <a:ext uri="{63B3BB69-23CF-44E3-9099-C40C66FF867C}">
                  <a14:compatExt spid="_x0000_s174151"/>
                </a:ext>
                <a:ext uri="{FF2B5EF4-FFF2-40B4-BE49-F238E27FC236}">
                  <a16:creationId xmlns:a16="http://schemas.microsoft.com/office/drawing/2014/main" id="{00000000-0008-0000-0100-00004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0</xdr:rowOff>
        </xdr:from>
        <xdr:to>
          <xdr:col>11</xdr:col>
          <xdr:colOff>95250</xdr:colOff>
          <xdr:row>40</xdr:row>
          <xdr:rowOff>38100</xdr:rowOff>
        </xdr:to>
        <xdr:sp macro="" textlink="">
          <xdr:nvSpPr>
            <xdr:cNvPr id="174152" name="Group Box 72" hidden="1">
              <a:extLst>
                <a:ext uri="{63B3BB69-23CF-44E3-9099-C40C66FF867C}">
                  <a14:compatExt spid="_x0000_s174152"/>
                </a:ext>
                <a:ext uri="{FF2B5EF4-FFF2-40B4-BE49-F238E27FC236}">
                  <a16:creationId xmlns:a16="http://schemas.microsoft.com/office/drawing/2014/main" id="{00000000-0008-0000-0100-00004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46</xdr:row>
          <xdr:rowOff>0</xdr:rowOff>
        </xdr:from>
        <xdr:to>
          <xdr:col>14</xdr:col>
          <xdr:colOff>523875</xdr:colOff>
          <xdr:row>48</xdr:row>
          <xdr:rowOff>28575</xdr:rowOff>
        </xdr:to>
        <xdr:sp macro="" textlink="">
          <xdr:nvSpPr>
            <xdr:cNvPr id="174153" name="Group Box 73" hidden="1">
              <a:extLst>
                <a:ext uri="{63B3BB69-23CF-44E3-9099-C40C66FF867C}">
                  <a14:compatExt spid="_x0000_s174153"/>
                </a:ext>
                <a:ext uri="{FF2B5EF4-FFF2-40B4-BE49-F238E27FC236}">
                  <a16:creationId xmlns:a16="http://schemas.microsoft.com/office/drawing/2014/main" id="{00000000-0008-0000-0100-00004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46</xdr:row>
          <xdr:rowOff>0</xdr:rowOff>
        </xdr:from>
        <xdr:to>
          <xdr:col>14</xdr:col>
          <xdr:colOff>523875</xdr:colOff>
          <xdr:row>48</xdr:row>
          <xdr:rowOff>57150</xdr:rowOff>
        </xdr:to>
        <xdr:sp macro="" textlink="">
          <xdr:nvSpPr>
            <xdr:cNvPr id="174154" name="Group Box 74" hidden="1">
              <a:extLst>
                <a:ext uri="{63B3BB69-23CF-44E3-9099-C40C66FF867C}">
                  <a14:compatExt spid="_x0000_s174154"/>
                </a:ext>
                <a:ext uri="{FF2B5EF4-FFF2-40B4-BE49-F238E27FC236}">
                  <a16:creationId xmlns:a16="http://schemas.microsoft.com/office/drawing/2014/main" id="{00000000-0008-0000-0100-00004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11</xdr:col>
          <xdr:colOff>95250</xdr:colOff>
          <xdr:row>48</xdr:row>
          <xdr:rowOff>28575</xdr:rowOff>
        </xdr:to>
        <xdr:sp macro="" textlink="">
          <xdr:nvSpPr>
            <xdr:cNvPr id="174155" name="Group Box 75" hidden="1">
              <a:extLst>
                <a:ext uri="{63B3BB69-23CF-44E3-9099-C40C66FF867C}">
                  <a14:compatExt spid="_x0000_s174155"/>
                </a:ext>
                <a:ext uri="{FF2B5EF4-FFF2-40B4-BE49-F238E27FC236}">
                  <a16:creationId xmlns:a16="http://schemas.microsoft.com/office/drawing/2014/main" id="{00000000-0008-0000-0100-00004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56" name="Group Box 76" hidden="1">
              <a:extLst>
                <a:ext uri="{63B3BB69-23CF-44E3-9099-C40C66FF867C}">
                  <a14:compatExt spid="_x0000_s174156"/>
                </a:ext>
                <a:ext uri="{FF2B5EF4-FFF2-40B4-BE49-F238E27FC236}">
                  <a16:creationId xmlns:a16="http://schemas.microsoft.com/office/drawing/2014/main" id="{00000000-0008-0000-0100-00004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57" name="Group Box 77" hidden="1">
              <a:extLst>
                <a:ext uri="{63B3BB69-23CF-44E3-9099-C40C66FF867C}">
                  <a14:compatExt spid="_x0000_s174157"/>
                </a:ext>
                <a:ext uri="{FF2B5EF4-FFF2-40B4-BE49-F238E27FC236}">
                  <a16:creationId xmlns:a16="http://schemas.microsoft.com/office/drawing/2014/main" id="{00000000-0008-0000-0100-00004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58" name="Group Box 78" hidden="1">
              <a:extLst>
                <a:ext uri="{63B3BB69-23CF-44E3-9099-C40C66FF867C}">
                  <a14:compatExt spid="_x0000_s174158"/>
                </a:ext>
                <a:ext uri="{FF2B5EF4-FFF2-40B4-BE49-F238E27FC236}">
                  <a16:creationId xmlns:a16="http://schemas.microsoft.com/office/drawing/2014/main" id="{00000000-0008-0000-0100-00004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59" name="Group Box 79" hidden="1">
              <a:extLst>
                <a:ext uri="{63B3BB69-23CF-44E3-9099-C40C66FF867C}">
                  <a14:compatExt spid="_x0000_s174159"/>
                </a:ext>
                <a:ext uri="{FF2B5EF4-FFF2-40B4-BE49-F238E27FC236}">
                  <a16:creationId xmlns:a16="http://schemas.microsoft.com/office/drawing/2014/main" id="{00000000-0008-0000-0100-00004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60" name="Group Box 80" hidden="1">
              <a:extLst>
                <a:ext uri="{63B3BB69-23CF-44E3-9099-C40C66FF867C}">
                  <a14:compatExt spid="_x0000_s174160"/>
                </a:ext>
                <a:ext uri="{FF2B5EF4-FFF2-40B4-BE49-F238E27FC236}">
                  <a16:creationId xmlns:a16="http://schemas.microsoft.com/office/drawing/2014/main" id="{00000000-0008-0000-0100-00005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61" name="Group Box 81" hidden="1">
              <a:extLst>
                <a:ext uri="{63B3BB69-23CF-44E3-9099-C40C66FF867C}">
                  <a14:compatExt spid="_x0000_s174161"/>
                </a:ext>
                <a:ext uri="{FF2B5EF4-FFF2-40B4-BE49-F238E27FC236}">
                  <a16:creationId xmlns:a16="http://schemas.microsoft.com/office/drawing/2014/main" id="{00000000-0008-0000-0100-00005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62" name="Group Box 82" hidden="1">
              <a:extLst>
                <a:ext uri="{63B3BB69-23CF-44E3-9099-C40C66FF867C}">
                  <a14:compatExt spid="_x0000_s174162"/>
                </a:ext>
                <a:ext uri="{FF2B5EF4-FFF2-40B4-BE49-F238E27FC236}">
                  <a16:creationId xmlns:a16="http://schemas.microsoft.com/office/drawing/2014/main" id="{00000000-0008-0000-0100-00005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523875</xdr:colOff>
          <xdr:row>44</xdr:row>
          <xdr:rowOff>0</xdr:rowOff>
        </xdr:to>
        <xdr:sp macro="" textlink="">
          <xdr:nvSpPr>
            <xdr:cNvPr id="174163" name="Group Box 83" hidden="1">
              <a:extLst>
                <a:ext uri="{63B3BB69-23CF-44E3-9099-C40C66FF867C}">
                  <a14:compatExt spid="_x0000_s174163"/>
                </a:ext>
                <a:ext uri="{FF2B5EF4-FFF2-40B4-BE49-F238E27FC236}">
                  <a16:creationId xmlns:a16="http://schemas.microsoft.com/office/drawing/2014/main" id="{00000000-0008-0000-0100-00005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64" name="Group Box 84" hidden="1">
              <a:extLst>
                <a:ext uri="{63B3BB69-23CF-44E3-9099-C40C66FF867C}">
                  <a14:compatExt spid="_x0000_s174164"/>
                </a:ext>
                <a:ext uri="{FF2B5EF4-FFF2-40B4-BE49-F238E27FC236}">
                  <a16:creationId xmlns:a16="http://schemas.microsoft.com/office/drawing/2014/main" id="{00000000-0008-0000-0100-00005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107</xdr:row>
          <xdr:rowOff>180975</xdr:rowOff>
        </xdr:from>
        <xdr:to>
          <xdr:col>5</xdr:col>
          <xdr:colOff>295275</xdr:colOff>
          <xdr:row>109</xdr:row>
          <xdr:rowOff>28575</xdr:rowOff>
        </xdr:to>
        <xdr:sp macro="" textlink="">
          <xdr:nvSpPr>
            <xdr:cNvPr id="174166" name="Check Box 86" hidden="1">
              <a:extLst>
                <a:ext uri="{63B3BB69-23CF-44E3-9099-C40C66FF867C}">
                  <a14:compatExt spid="_x0000_s174166"/>
                </a:ext>
                <a:ext uri="{FF2B5EF4-FFF2-40B4-BE49-F238E27FC236}">
                  <a16:creationId xmlns:a16="http://schemas.microsoft.com/office/drawing/2014/main" id="{00000000-0008-0000-0100-000056A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27</xdr:row>
          <xdr:rowOff>57150</xdr:rowOff>
        </xdr:from>
        <xdr:to>
          <xdr:col>8</xdr:col>
          <xdr:colOff>187325</xdr:colOff>
          <xdr:row>28</xdr:row>
          <xdr:rowOff>0</xdr:rowOff>
        </xdr:to>
        <xdr:grpSp>
          <xdr:nvGrpSpPr>
            <xdr:cNvPr id="72" name="Groupe 11">
              <a:extLst>
                <a:ext uri="{FF2B5EF4-FFF2-40B4-BE49-F238E27FC236}">
                  <a16:creationId xmlns:a16="http://schemas.microsoft.com/office/drawing/2014/main" id="{00000000-0008-0000-0100-000048000000}"/>
                </a:ext>
              </a:extLst>
            </xdr:cNvPr>
            <xdr:cNvGrpSpPr>
              <a:grpSpLocks/>
            </xdr:cNvGrpSpPr>
          </xdr:nvGrpSpPr>
          <xdr:grpSpPr bwMode="auto">
            <a:xfrm>
              <a:off x="5102836" y="4343400"/>
              <a:ext cx="1504705" cy="25278"/>
              <a:chOff x="37657" y="44390"/>
              <a:chExt cx="8642" cy="4582"/>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68" name="Group Box 88" hidden="1">
              <a:extLst>
                <a:ext uri="{63B3BB69-23CF-44E3-9099-C40C66FF867C}">
                  <a14:compatExt spid="_x0000_s174168"/>
                </a:ext>
                <a:ext uri="{FF2B5EF4-FFF2-40B4-BE49-F238E27FC236}">
                  <a16:creationId xmlns:a16="http://schemas.microsoft.com/office/drawing/2014/main" id="{00000000-0008-0000-0100-00005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69" name="Group Box 89" hidden="1">
              <a:extLst>
                <a:ext uri="{63B3BB69-23CF-44E3-9099-C40C66FF867C}">
                  <a14:compatExt spid="_x0000_s174169"/>
                </a:ext>
                <a:ext uri="{FF2B5EF4-FFF2-40B4-BE49-F238E27FC236}">
                  <a16:creationId xmlns:a16="http://schemas.microsoft.com/office/drawing/2014/main" id="{00000000-0008-0000-0100-00005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0" name="Group Box 90" hidden="1">
              <a:extLst>
                <a:ext uri="{63B3BB69-23CF-44E3-9099-C40C66FF867C}">
                  <a14:compatExt spid="_x0000_s174170"/>
                </a:ext>
                <a:ext uri="{FF2B5EF4-FFF2-40B4-BE49-F238E27FC236}">
                  <a16:creationId xmlns:a16="http://schemas.microsoft.com/office/drawing/2014/main" id="{00000000-0008-0000-0100-00005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71" name="Group Box 91" hidden="1">
              <a:extLst>
                <a:ext uri="{63B3BB69-23CF-44E3-9099-C40C66FF867C}">
                  <a14:compatExt spid="_x0000_s174171"/>
                </a:ext>
                <a:ext uri="{FF2B5EF4-FFF2-40B4-BE49-F238E27FC236}">
                  <a16:creationId xmlns:a16="http://schemas.microsoft.com/office/drawing/2014/main" id="{00000000-0008-0000-0100-00005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2" name="Group Box 92" hidden="1">
              <a:extLst>
                <a:ext uri="{63B3BB69-23CF-44E3-9099-C40C66FF867C}">
                  <a14:compatExt spid="_x0000_s174172"/>
                </a:ext>
                <a:ext uri="{FF2B5EF4-FFF2-40B4-BE49-F238E27FC236}">
                  <a16:creationId xmlns:a16="http://schemas.microsoft.com/office/drawing/2014/main" id="{00000000-0008-0000-0100-00005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73" name="Group Box 93" hidden="1">
              <a:extLst>
                <a:ext uri="{63B3BB69-23CF-44E3-9099-C40C66FF867C}">
                  <a14:compatExt spid="_x0000_s174173"/>
                </a:ext>
                <a:ext uri="{FF2B5EF4-FFF2-40B4-BE49-F238E27FC236}">
                  <a16:creationId xmlns:a16="http://schemas.microsoft.com/office/drawing/2014/main" id="{00000000-0008-0000-0100-00005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4" name="Group Box 94" hidden="1">
              <a:extLst>
                <a:ext uri="{63B3BB69-23CF-44E3-9099-C40C66FF867C}">
                  <a14:compatExt spid="_x0000_s174174"/>
                </a:ext>
                <a:ext uri="{FF2B5EF4-FFF2-40B4-BE49-F238E27FC236}">
                  <a16:creationId xmlns:a16="http://schemas.microsoft.com/office/drawing/2014/main" id="{00000000-0008-0000-0100-00005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75" name="Group Box 95" hidden="1">
              <a:extLst>
                <a:ext uri="{63B3BB69-23CF-44E3-9099-C40C66FF867C}">
                  <a14:compatExt spid="_x0000_s174175"/>
                </a:ext>
                <a:ext uri="{FF2B5EF4-FFF2-40B4-BE49-F238E27FC236}">
                  <a16:creationId xmlns:a16="http://schemas.microsoft.com/office/drawing/2014/main" id="{00000000-0008-0000-0100-00005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6" name="Group Box 96" hidden="1">
              <a:extLst>
                <a:ext uri="{63B3BB69-23CF-44E3-9099-C40C66FF867C}">
                  <a14:compatExt spid="_x0000_s174176"/>
                </a:ext>
                <a:ext uri="{FF2B5EF4-FFF2-40B4-BE49-F238E27FC236}">
                  <a16:creationId xmlns:a16="http://schemas.microsoft.com/office/drawing/2014/main" id="{00000000-0008-0000-0100-00006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77" name="Group Box 97" hidden="1">
              <a:extLst>
                <a:ext uri="{63B3BB69-23CF-44E3-9099-C40C66FF867C}">
                  <a14:compatExt spid="_x0000_s174177"/>
                </a:ext>
                <a:ext uri="{FF2B5EF4-FFF2-40B4-BE49-F238E27FC236}">
                  <a16:creationId xmlns:a16="http://schemas.microsoft.com/office/drawing/2014/main" id="{00000000-0008-0000-0100-00006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8" name="Group Box 98" hidden="1">
              <a:extLst>
                <a:ext uri="{63B3BB69-23CF-44E3-9099-C40C66FF867C}">
                  <a14:compatExt spid="_x0000_s174178"/>
                </a:ext>
                <a:ext uri="{FF2B5EF4-FFF2-40B4-BE49-F238E27FC236}">
                  <a16:creationId xmlns:a16="http://schemas.microsoft.com/office/drawing/2014/main" id="{00000000-0008-0000-0100-00006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79" name="Group Box 99" hidden="1">
              <a:extLst>
                <a:ext uri="{63B3BB69-23CF-44E3-9099-C40C66FF867C}">
                  <a14:compatExt spid="_x0000_s174179"/>
                </a:ext>
                <a:ext uri="{FF2B5EF4-FFF2-40B4-BE49-F238E27FC236}">
                  <a16:creationId xmlns:a16="http://schemas.microsoft.com/office/drawing/2014/main" id="{00000000-0008-0000-0100-00006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0" name="Group Box 100" hidden="1">
              <a:extLst>
                <a:ext uri="{63B3BB69-23CF-44E3-9099-C40C66FF867C}">
                  <a14:compatExt spid="_x0000_s174180"/>
                </a:ext>
                <a:ext uri="{FF2B5EF4-FFF2-40B4-BE49-F238E27FC236}">
                  <a16:creationId xmlns:a16="http://schemas.microsoft.com/office/drawing/2014/main" id="{00000000-0008-0000-0100-00006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81" name="Group Box 101" hidden="1">
              <a:extLst>
                <a:ext uri="{63B3BB69-23CF-44E3-9099-C40C66FF867C}">
                  <a14:compatExt spid="_x0000_s174181"/>
                </a:ext>
                <a:ext uri="{FF2B5EF4-FFF2-40B4-BE49-F238E27FC236}">
                  <a16:creationId xmlns:a16="http://schemas.microsoft.com/office/drawing/2014/main" id="{00000000-0008-0000-0100-00006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2" name="Group Box 102" hidden="1">
              <a:extLst>
                <a:ext uri="{63B3BB69-23CF-44E3-9099-C40C66FF867C}">
                  <a14:compatExt spid="_x0000_s174182"/>
                </a:ext>
                <a:ext uri="{FF2B5EF4-FFF2-40B4-BE49-F238E27FC236}">
                  <a16:creationId xmlns:a16="http://schemas.microsoft.com/office/drawing/2014/main" id="{00000000-0008-0000-0100-00006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83" name="Group Box 103" hidden="1">
              <a:extLst>
                <a:ext uri="{63B3BB69-23CF-44E3-9099-C40C66FF867C}">
                  <a14:compatExt spid="_x0000_s174183"/>
                </a:ext>
                <a:ext uri="{FF2B5EF4-FFF2-40B4-BE49-F238E27FC236}">
                  <a16:creationId xmlns:a16="http://schemas.microsoft.com/office/drawing/2014/main" id="{00000000-0008-0000-0100-00006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4" name="Group Box 104" hidden="1">
              <a:extLst>
                <a:ext uri="{63B3BB69-23CF-44E3-9099-C40C66FF867C}">
                  <a14:compatExt spid="_x0000_s174184"/>
                </a:ext>
                <a:ext uri="{FF2B5EF4-FFF2-40B4-BE49-F238E27FC236}">
                  <a16:creationId xmlns:a16="http://schemas.microsoft.com/office/drawing/2014/main" id="{00000000-0008-0000-0100-00006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85" name="Group Box 105" hidden="1">
              <a:extLst>
                <a:ext uri="{63B3BB69-23CF-44E3-9099-C40C66FF867C}">
                  <a14:compatExt spid="_x0000_s174185"/>
                </a:ext>
                <a:ext uri="{FF2B5EF4-FFF2-40B4-BE49-F238E27FC236}">
                  <a16:creationId xmlns:a16="http://schemas.microsoft.com/office/drawing/2014/main" id="{00000000-0008-0000-0100-00006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6" name="Group Box 106" hidden="1">
              <a:extLst>
                <a:ext uri="{63B3BB69-23CF-44E3-9099-C40C66FF867C}">
                  <a14:compatExt spid="_x0000_s174186"/>
                </a:ext>
                <a:ext uri="{FF2B5EF4-FFF2-40B4-BE49-F238E27FC236}">
                  <a16:creationId xmlns:a16="http://schemas.microsoft.com/office/drawing/2014/main" id="{00000000-0008-0000-0100-00006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87" name="Group Box 107" hidden="1">
              <a:extLst>
                <a:ext uri="{63B3BB69-23CF-44E3-9099-C40C66FF867C}">
                  <a14:compatExt spid="_x0000_s174187"/>
                </a:ext>
                <a:ext uri="{FF2B5EF4-FFF2-40B4-BE49-F238E27FC236}">
                  <a16:creationId xmlns:a16="http://schemas.microsoft.com/office/drawing/2014/main" id="{00000000-0008-0000-0100-00006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8" name="Group Box 108" hidden="1">
              <a:extLst>
                <a:ext uri="{63B3BB69-23CF-44E3-9099-C40C66FF867C}">
                  <a14:compatExt spid="_x0000_s174188"/>
                </a:ext>
                <a:ext uri="{FF2B5EF4-FFF2-40B4-BE49-F238E27FC236}">
                  <a16:creationId xmlns:a16="http://schemas.microsoft.com/office/drawing/2014/main" id="{00000000-0008-0000-0100-00006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89" name="Group Box 109" hidden="1">
              <a:extLst>
                <a:ext uri="{63B3BB69-23CF-44E3-9099-C40C66FF867C}">
                  <a14:compatExt spid="_x0000_s174189"/>
                </a:ext>
                <a:ext uri="{FF2B5EF4-FFF2-40B4-BE49-F238E27FC236}">
                  <a16:creationId xmlns:a16="http://schemas.microsoft.com/office/drawing/2014/main" id="{00000000-0008-0000-0100-00006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0" name="Group Box 110" hidden="1">
              <a:extLst>
                <a:ext uri="{63B3BB69-23CF-44E3-9099-C40C66FF867C}">
                  <a14:compatExt spid="_x0000_s174190"/>
                </a:ext>
                <a:ext uri="{FF2B5EF4-FFF2-40B4-BE49-F238E27FC236}">
                  <a16:creationId xmlns:a16="http://schemas.microsoft.com/office/drawing/2014/main" id="{00000000-0008-0000-0100-00006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91" name="Group Box 111" hidden="1">
              <a:extLst>
                <a:ext uri="{63B3BB69-23CF-44E3-9099-C40C66FF867C}">
                  <a14:compatExt spid="_x0000_s174191"/>
                </a:ext>
                <a:ext uri="{FF2B5EF4-FFF2-40B4-BE49-F238E27FC236}">
                  <a16:creationId xmlns:a16="http://schemas.microsoft.com/office/drawing/2014/main" id="{00000000-0008-0000-0100-00006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2" name="Group Box 112" hidden="1">
              <a:extLst>
                <a:ext uri="{63B3BB69-23CF-44E3-9099-C40C66FF867C}">
                  <a14:compatExt spid="_x0000_s174192"/>
                </a:ext>
                <a:ext uri="{FF2B5EF4-FFF2-40B4-BE49-F238E27FC236}">
                  <a16:creationId xmlns:a16="http://schemas.microsoft.com/office/drawing/2014/main" id="{00000000-0008-0000-0100-00007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93" name="Group Box 113" hidden="1">
              <a:extLst>
                <a:ext uri="{63B3BB69-23CF-44E3-9099-C40C66FF867C}">
                  <a14:compatExt spid="_x0000_s174193"/>
                </a:ext>
                <a:ext uri="{FF2B5EF4-FFF2-40B4-BE49-F238E27FC236}">
                  <a16:creationId xmlns:a16="http://schemas.microsoft.com/office/drawing/2014/main" id="{00000000-0008-0000-0100-00007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4" name="Group Box 114" hidden="1">
              <a:extLst>
                <a:ext uri="{63B3BB69-23CF-44E3-9099-C40C66FF867C}">
                  <a14:compatExt spid="_x0000_s174194"/>
                </a:ext>
                <a:ext uri="{FF2B5EF4-FFF2-40B4-BE49-F238E27FC236}">
                  <a16:creationId xmlns:a16="http://schemas.microsoft.com/office/drawing/2014/main" id="{00000000-0008-0000-0100-00007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95" name="Group Box 115" hidden="1">
              <a:extLst>
                <a:ext uri="{63B3BB69-23CF-44E3-9099-C40C66FF867C}">
                  <a14:compatExt spid="_x0000_s174195"/>
                </a:ext>
                <a:ext uri="{FF2B5EF4-FFF2-40B4-BE49-F238E27FC236}">
                  <a16:creationId xmlns:a16="http://schemas.microsoft.com/office/drawing/2014/main" id="{00000000-0008-0000-0100-00007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6" name="Group Box 116" hidden="1">
              <a:extLst>
                <a:ext uri="{63B3BB69-23CF-44E3-9099-C40C66FF867C}">
                  <a14:compatExt spid="_x0000_s174196"/>
                </a:ext>
                <a:ext uri="{FF2B5EF4-FFF2-40B4-BE49-F238E27FC236}">
                  <a16:creationId xmlns:a16="http://schemas.microsoft.com/office/drawing/2014/main" id="{00000000-0008-0000-0100-00007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197" name="Group Box 117" hidden="1">
              <a:extLst>
                <a:ext uri="{63B3BB69-23CF-44E3-9099-C40C66FF867C}">
                  <a14:compatExt spid="_x0000_s174197"/>
                </a:ext>
                <a:ext uri="{FF2B5EF4-FFF2-40B4-BE49-F238E27FC236}">
                  <a16:creationId xmlns:a16="http://schemas.microsoft.com/office/drawing/2014/main" id="{00000000-0008-0000-0100-00007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8" name="Group Box 118" hidden="1">
              <a:extLst>
                <a:ext uri="{63B3BB69-23CF-44E3-9099-C40C66FF867C}">
                  <a14:compatExt spid="_x0000_s174198"/>
                </a:ext>
                <a:ext uri="{FF2B5EF4-FFF2-40B4-BE49-F238E27FC236}">
                  <a16:creationId xmlns:a16="http://schemas.microsoft.com/office/drawing/2014/main" id="{00000000-0008-0000-0100-00007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199" name="Group Box 119" hidden="1">
              <a:extLst>
                <a:ext uri="{63B3BB69-23CF-44E3-9099-C40C66FF867C}">
                  <a14:compatExt spid="_x0000_s174199"/>
                </a:ext>
                <a:ext uri="{FF2B5EF4-FFF2-40B4-BE49-F238E27FC236}">
                  <a16:creationId xmlns:a16="http://schemas.microsoft.com/office/drawing/2014/main" id="{00000000-0008-0000-0100-00007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0" name="Group Box 120" hidden="1">
              <a:extLst>
                <a:ext uri="{63B3BB69-23CF-44E3-9099-C40C66FF867C}">
                  <a14:compatExt spid="_x0000_s174200"/>
                </a:ext>
                <a:ext uri="{FF2B5EF4-FFF2-40B4-BE49-F238E27FC236}">
                  <a16:creationId xmlns:a16="http://schemas.microsoft.com/office/drawing/2014/main" id="{00000000-0008-0000-0100-00007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01" name="Group Box 121" hidden="1">
              <a:extLst>
                <a:ext uri="{63B3BB69-23CF-44E3-9099-C40C66FF867C}">
                  <a14:compatExt spid="_x0000_s174201"/>
                </a:ext>
                <a:ext uri="{FF2B5EF4-FFF2-40B4-BE49-F238E27FC236}">
                  <a16:creationId xmlns:a16="http://schemas.microsoft.com/office/drawing/2014/main" id="{00000000-0008-0000-0100-00007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2" name="Group Box 122" hidden="1">
              <a:extLst>
                <a:ext uri="{63B3BB69-23CF-44E3-9099-C40C66FF867C}">
                  <a14:compatExt spid="_x0000_s174202"/>
                </a:ext>
                <a:ext uri="{FF2B5EF4-FFF2-40B4-BE49-F238E27FC236}">
                  <a16:creationId xmlns:a16="http://schemas.microsoft.com/office/drawing/2014/main" id="{00000000-0008-0000-0100-00007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03" name="Group Box 123" hidden="1">
              <a:extLst>
                <a:ext uri="{63B3BB69-23CF-44E3-9099-C40C66FF867C}">
                  <a14:compatExt spid="_x0000_s174203"/>
                </a:ext>
                <a:ext uri="{FF2B5EF4-FFF2-40B4-BE49-F238E27FC236}">
                  <a16:creationId xmlns:a16="http://schemas.microsoft.com/office/drawing/2014/main" id="{00000000-0008-0000-0100-00007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4" name="Group Box 124" hidden="1">
              <a:extLst>
                <a:ext uri="{63B3BB69-23CF-44E3-9099-C40C66FF867C}">
                  <a14:compatExt spid="_x0000_s174204"/>
                </a:ext>
                <a:ext uri="{FF2B5EF4-FFF2-40B4-BE49-F238E27FC236}">
                  <a16:creationId xmlns:a16="http://schemas.microsoft.com/office/drawing/2014/main" id="{00000000-0008-0000-0100-00007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05" name="Group Box 125" hidden="1">
              <a:extLst>
                <a:ext uri="{63B3BB69-23CF-44E3-9099-C40C66FF867C}">
                  <a14:compatExt spid="_x0000_s174205"/>
                </a:ext>
                <a:ext uri="{FF2B5EF4-FFF2-40B4-BE49-F238E27FC236}">
                  <a16:creationId xmlns:a16="http://schemas.microsoft.com/office/drawing/2014/main" id="{00000000-0008-0000-0100-00007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6" name="Group Box 126" hidden="1">
              <a:extLst>
                <a:ext uri="{63B3BB69-23CF-44E3-9099-C40C66FF867C}">
                  <a14:compatExt spid="_x0000_s174206"/>
                </a:ext>
                <a:ext uri="{FF2B5EF4-FFF2-40B4-BE49-F238E27FC236}">
                  <a16:creationId xmlns:a16="http://schemas.microsoft.com/office/drawing/2014/main" id="{00000000-0008-0000-0100-00007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07" name="Group Box 127" hidden="1">
              <a:extLst>
                <a:ext uri="{63B3BB69-23CF-44E3-9099-C40C66FF867C}">
                  <a14:compatExt spid="_x0000_s174207"/>
                </a:ext>
                <a:ext uri="{FF2B5EF4-FFF2-40B4-BE49-F238E27FC236}">
                  <a16:creationId xmlns:a16="http://schemas.microsoft.com/office/drawing/2014/main" id="{00000000-0008-0000-0100-00007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8" name="Group Box 128" hidden="1">
              <a:extLst>
                <a:ext uri="{63B3BB69-23CF-44E3-9099-C40C66FF867C}">
                  <a14:compatExt spid="_x0000_s174208"/>
                </a:ext>
                <a:ext uri="{FF2B5EF4-FFF2-40B4-BE49-F238E27FC236}">
                  <a16:creationId xmlns:a16="http://schemas.microsoft.com/office/drawing/2014/main" id="{00000000-0008-0000-0100-00008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09" name="Group Box 129" hidden="1">
              <a:extLst>
                <a:ext uri="{63B3BB69-23CF-44E3-9099-C40C66FF867C}">
                  <a14:compatExt spid="_x0000_s174209"/>
                </a:ext>
                <a:ext uri="{FF2B5EF4-FFF2-40B4-BE49-F238E27FC236}">
                  <a16:creationId xmlns:a16="http://schemas.microsoft.com/office/drawing/2014/main" id="{00000000-0008-0000-0100-00008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0" name="Group Box 130" hidden="1">
              <a:extLst>
                <a:ext uri="{63B3BB69-23CF-44E3-9099-C40C66FF867C}">
                  <a14:compatExt spid="_x0000_s174210"/>
                </a:ext>
                <a:ext uri="{FF2B5EF4-FFF2-40B4-BE49-F238E27FC236}">
                  <a16:creationId xmlns:a16="http://schemas.microsoft.com/office/drawing/2014/main" id="{00000000-0008-0000-0100-00008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11" name="Group Box 131" hidden="1">
              <a:extLst>
                <a:ext uri="{63B3BB69-23CF-44E3-9099-C40C66FF867C}">
                  <a14:compatExt spid="_x0000_s174211"/>
                </a:ext>
                <a:ext uri="{FF2B5EF4-FFF2-40B4-BE49-F238E27FC236}">
                  <a16:creationId xmlns:a16="http://schemas.microsoft.com/office/drawing/2014/main" id="{00000000-0008-0000-0100-00008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2" name="Group Box 132" hidden="1">
              <a:extLst>
                <a:ext uri="{63B3BB69-23CF-44E3-9099-C40C66FF867C}">
                  <a14:compatExt spid="_x0000_s174212"/>
                </a:ext>
                <a:ext uri="{FF2B5EF4-FFF2-40B4-BE49-F238E27FC236}">
                  <a16:creationId xmlns:a16="http://schemas.microsoft.com/office/drawing/2014/main" id="{00000000-0008-0000-0100-00008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13" name="Group Box 133" hidden="1">
              <a:extLst>
                <a:ext uri="{63B3BB69-23CF-44E3-9099-C40C66FF867C}">
                  <a14:compatExt spid="_x0000_s174213"/>
                </a:ext>
                <a:ext uri="{FF2B5EF4-FFF2-40B4-BE49-F238E27FC236}">
                  <a16:creationId xmlns:a16="http://schemas.microsoft.com/office/drawing/2014/main" id="{00000000-0008-0000-0100-00008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4" name="Group Box 134" hidden="1">
              <a:extLst>
                <a:ext uri="{63B3BB69-23CF-44E3-9099-C40C66FF867C}">
                  <a14:compatExt spid="_x0000_s174214"/>
                </a:ext>
                <a:ext uri="{FF2B5EF4-FFF2-40B4-BE49-F238E27FC236}">
                  <a16:creationId xmlns:a16="http://schemas.microsoft.com/office/drawing/2014/main" id="{00000000-0008-0000-0100-00008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15" name="Group Box 135" hidden="1">
              <a:extLst>
                <a:ext uri="{63B3BB69-23CF-44E3-9099-C40C66FF867C}">
                  <a14:compatExt spid="_x0000_s174215"/>
                </a:ext>
                <a:ext uri="{FF2B5EF4-FFF2-40B4-BE49-F238E27FC236}">
                  <a16:creationId xmlns:a16="http://schemas.microsoft.com/office/drawing/2014/main" id="{00000000-0008-0000-0100-00008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6" name="Group Box 136" hidden="1">
              <a:extLst>
                <a:ext uri="{63B3BB69-23CF-44E3-9099-C40C66FF867C}">
                  <a14:compatExt spid="_x0000_s174216"/>
                </a:ext>
                <a:ext uri="{FF2B5EF4-FFF2-40B4-BE49-F238E27FC236}">
                  <a16:creationId xmlns:a16="http://schemas.microsoft.com/office/drawing/2014/main" id="{00000000-0008-0000-0100-00008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17" name="Group Box 137" hidden="1">
              <a:extLst>
                <a:ext uri="{63B3BB69-23CF-44E3-9099-C40C66FF867C}">
                  <a14:compatExt spid="_x0000_s174217"/>
                </a:ext>
                <a:ext uri="{FF2B5EF4-FFF2-40B4-BE49-F238E27FC236}">
                  <a16:creationId xmlns:a16="http://schemas.microsoft.com/office/drawing/2014/main" id="{00000000-0008-0000-0100-00008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8" name="Group Box 138" hidden="1">
              <a:extLst>
                <a:ext uri="{63B3BB69-23CF-44E3-9099-C40C66FF867C}">
                  <a14:compatExt spid="_x0000_s174218"/>
                </a:ext>
                <a:ext uri="{FF2B5EF4-FFF2-40B4-BE49-F238E27FC236}">
                  <a16:creationId xmlns:a16="http://schemas.microsoft.com/office/drawing/2014/main" id="{00000000-0008-0000-0100-00008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19" name="Group Box 139" hidden="1">
              <a:extLst>
                <a:ext uri="{63B3BB69-23CF-44E3-9099-C40C66FF867C}">
                  <a14:compatExt spid="_x0000_s174219"/>
                </a:ext>
                <a:ext uri="{FF2B5EF4-FFF2-40B4-BE49-F238E27FC236}">
                  <a16:creationId xmlns:a16="http://schemas.microsoft.com/office/drawing/2014/main" id="{00000000-0008-0000-0100-00008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0" name="Group Box 140" hidden="1">
              <a:extLst>
                <a:ext uri="{63B3BB69-23CF-44E3-9099-C40C66FF867C}">
                  <a14:compatExt spid="_x0000_s174220"/>
                </a:ext>
                <a:ext uri="{FF2B5EF4-FFF2-40B4-BE49-F238E27FC236}">
                  <a16:creationId xmlns:a16="http://schemas.microsoft.com/office/drawing/2014/main" id="{00000000-0008-0000-0100-00008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21" name="Group Box 141" hidden="1">
              <a:extLst>
                <a:ext uri="{63B3BB69-23CF-44E3-9099-C40C66FF867C}">
                  <a14:compatExt spid="_x0000_s174221"/>
                </a:ext>
                <a:ext uri="{FF2B5EF4-FFF2-40B4-BE49-F238E27FC236}">
                  <a16:creationId xmlns:a16="http://schemas.microsoft.com/office/drawing/2014/main" id="{00000000-0008-0000-0100-00008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2" name="Group Box 142" hidden="1">
              <a:extLst>
                <a:ext uri="{63B3BB69-23CF-44E3-9099-C40C66FF867C}">
                  <a14:compatExt spid="_x0000_s174222"/>
                </a:ext>
                <a:ext uri="{FF2B5EF4-FFF2-40B4-BE49-F238E27FC236}">
                  <a16:creationId xmlns:a16="http://schemas.microsoft.com/office/drawing/2014/main" id="{00000000-0008-0000-0100-00008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23" name="Group Box 143" hidden="1">
              <a:extLst>
                <a:ext uri="{63B3BB69-23CF-44E3-9099-C40C66FF867C}">
                  <a14:compatExt spid="_x0000_s174223"/>
                </a:ext>
                <a:ext uri="{FF2B5EF4-FFF2-40B4-BE49-F238E27FC236}">
                  <a16:creationId xmlns:a16="http://schemas.microsoft.com/office/drawing/2014/main" id="{00000000-0008-0000-0100-00008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4" name="Group Box 144" hidden="1">
              <a:extLst>
                <a:ext uri="{63B3BB69-23CF-44E3-9099-C40C66FF867C}">
                  <a14:compatExt spid="_x0000_s174224"/>
                </a:ext>
                <a:ext uri="{FF2B5EF4-FFF2-40B4-BE49-F238E27FC236}">
                  <a16:creationId xmlns:a16="http://schemas.microsoft.com/office/drawing/2014/main" id="{00000000-0008-0000-0100-00009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25" name="Group Box 145" hidden="1">
              <a:extLst>
                <a:ext uri="{63B3BB69-23CF-44E3-9099-C40C66FF867C}">
                  <a14:compatExt spid="_x0000_s174225"/>
                </a:ext>
                <a:ext uri="{FF2B5EF4-FFF2-40B4-BE49-F238E27FC236}">
                  <a16:creationId xmlns:a16="http://schemas.microsoft.com/office/drawing/2014/main" id="{00000000-0008-0000-0100-00009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6" name="Group Box 146" hidden="1">
              <a:extLst>
                <a:ext uri="{63B3BB69-23CF-44E3-9099-C40C66FF867C}">
                  <a14:compatExt spid="_x0000_s174226"/>
                </a:ext>
                <a:ext uri="{FF2B5EF4-FFF2-40B4-BE49-F238E27FC236}">
                  <a16:creationId xmlns:a16="http://schemas.microsoft.com/office/drawing/2014/main" id="{00000000-0008-0000-0100-00009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27" name="Group Box 147" hidden="1">
              <a:extLst>
                <a:ext uri="{63B3BB69-23CF-44E3-9099-C40C66FF867C}">
                  <a14:compatExt spid="_x0000_s174227"/>
                </a:ext>
                <a:ext uri="{FF2B5EF4-FFF2-40B4-BE49-F238E27FC236}">
                  <a16:creationId xmlns:a16="http://schemas.microsoft.com/office/drawing/2014/main" id="{00000000-0008-0000-0100-00009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8" name="Group Box 148" hidden="1">
              <a:extLst>
                <a:ext uri="{63B3BB69-23CF-44E3-9099-C40C66FF867C}">
                  <a14:compatExt spid="_x0000_s174228"/>
                </a:ext>
                <a:ext uri="{FF2B5EF4-FFF2-40B4-BE49-F238E27FC236}">
                  <a16:creationId xmlns:a16="http://schemas.microsoft.com/office/drawing/2014/main" id="{00000000-0008-0000-0100-00009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29" name="Group Box 149" hidden="1">
              <a:extLst>
                <a:ext uri="{63B3BB69-23CF-44E3-9099-C40C66FF867C}">
                  <a14:compatExt spid="_x0000_s174229"/>
                </a:ext>
                <a:ext uri="{FF2B5EF4-FFF2-40B4-BE49-F238E27FC236}">
                  <a16:creationId xmlns:a16="http://schemas.microsoft.com/office/drawing/2014/main" id="{00000000-0008-0000-0100-00009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0" name="Group Box 150" hidden="1">
              <a:extLst>
                <a:ext uri="{63B3BB69-23CF-44E3-9099-C40C66FF867C}">
                  <a14:compatExt spid="_x0000_s174230"/>
                </a:ext>
                <a:ext uri="{FF2B5EF4-FFF2-40B4-BE49-F238E27FC236}">
                  <a16:creationId xmlns:a16="http://schemas.microsoft.com/office/drawing/2014/main" id="{00000000-0008-0000-0100-00009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31" name="Group Box 151" hidden="1">
              <a:extLst>
                <a:ext uri="{63B3BB69-23CF-44E3-9099-C40C66FF867C}">
                  <a14:compatExt spid="_x0000_s174231"/>
                </a:ext>
                <a:ext uri="{FF2B5EF4-FFF2-40B4-BE49-F238E27FC236}">
                  <a16:creationId xmlns:a16="http://schemas.microsoft.com/office/drawing/2014/main" id="{00000000-0008-0000-0100-00009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2" name="Group Box 152" hidden="1">
              <a:extLst>
                <a:ext uri="{63B3BB69-23CF-44E3-9099-C40C66FF867C}">
                  <a14:compatExt spid="_x0000_s174232"/>
                </a:ext>
                <a:ext uri="{FF2B5EF4-FFF2-40B4-BE49-F238E27FC236}">
                  <a16:creationId xmlns:a16="http://schemas.microsoft.com/office/drawing/2014/main" id="{00000000-0008-0000-0100-00009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33" name="Group Box 153" hidden="1">
              <a:extLst>
                <a:ext uri="{63B3BB69-23CF-44E3-9099-C40C66FF867C}">
                  <a14:compatExt spid="_x0000_s174233"/>
                </a:ext>
                <a:ext uri="{FF2B5EF4-FFF2-40B4-BE49-F238E27FC236}">
                  <a16:creationId xmlns:a16="http://schemas.microsoft.com/office/drawing/2014/main" id="{00000000-0008-0000-0100-00009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4" name="Group Box 154" hidden="1">
              <a:extLst>
                <a:ext uri="{63B3BB69-23CF-44E3-9099-C40C66FF867C}">
                  <a14:compatExt spid="_x0000_s174234"/>
                </a:ext>
                <a:ext uri="{FF2B5EF4-FFF2-40B4-BE49-F238E27FC236}">
                  <a16:creationId xmlns:a16="http://schemas.microsoft.com/office/drawing/2014/main" id="{00000000-0008-0000-0100-00009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35" name="Group Box 155" hidden="1">
              <a:extLst>
                <a:ext uri="{63B3BB69-23CF-44E3-9099-C40C66FF867C}">
                  <a14:compatExt spid="_x0000_s174235"/>
                </a:ext>
                <a:ext uri="{FF2B5EF4-FFF2-40B4-BE49-F238E27FC236}">
                  <a16:creationId xmlns:a16="http://schemas.microsoft.com/office/drawing/2014/main" id="{00000000-0008-0000-0100-00009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6" name="Group Box 156" hidden="1">
              <a:extLst>
                <a:ext uri="{63B3BB69-23CF-44E3-9099-C40C66FF867C}">
                  <a14:compatExt spid="_x0000_s174236"/>
                </a:ext>
                <a:ext uri="{FF2B5EF4-FFF2-40B4-BE49-F238E27FC236}">
                  <a16:creationId xmlns:a16="http://schemas.microsoft.com/office/drawing/2014/main" id="{00000000-0008-0000-0100-00009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37" name="Group Box 157" hidden="1">
              <a:extLst>
                <a:ext uri="{63B3BB69-23CF-44E3-9099-C40C66FF867C}">
                  <a14:compatExt spid="_x0000_s174237"/>
                </a:ext>
                <a:ext uri="{FF2B5EF4-FFF2-40B4-BE49-F238E27FC236}">
                  <a16:creationId xmlns:a16="http://schemas.microsoft.com/office/drawing/2014/main" id="{00000000-0008-0000-0100-00009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8" name="Group Box 158" hidden="1">
              <a:extLst>
                <a:ext uri="{63B3BB69-23CF-44E3-9099-C40C66FF867C}">
                  <a14:compatExt spid="_x0000_s174238"/>
                </a:ext>
                <a:ext uri="{FF2B5EF4-FFF2-40B4-BE49-F238E27FC236}">
                  <a16:creationId xmlns:a16="http://schemas.microsoft.com/office/drawing/2014/main" id="{00000000-0008-0000-0100-00009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39" name="Group Box 159" hidden="1">
              <a:extLst>
                <a:ext uri="{63B3BB69-23CF-44E3-9099-C40C66FF867C}">
                  <a14:compatExt spid="_x0000_s174239"/>
                </a:ext>
                <a:ext uri="{FF2B5EF4-FFF2-40B4-BE49-F238E27FC236}">
                  <a16:creationId xmlns:a16="http://schemas.microsoft.com/office/drawing/2014/main" id="{00000000-0008-0000-0100-00009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0" name="Group Box 160" hidden="1">
              <a:extLst>
                <a:ext uri="{63B3BB69-23CF-44E3-9099-C40C66FF867C}">
                  <a14:compatExt spid="_x0000_s174240"/>
                </a:ext>
                <a:ext uri="{FF2B5EF4-FFF2-40B4-BE49-F238E27FC236}">
                  <a16:creationId xmlns:a16="http://schemas.microsoft.com/office/drawing/2014/main" id="{00000000-0008-0000-0100-0000A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41" name="Group Box 161" hidden="1">
              <a:extLst>
                <a:ext uri="{63B3BB69-23CF-44E3-9099-C40C66FF867C}">
                  <a14:compatExt spid="_x0000_s174241"/>
                </a:ext>
                <a:ext uri="{FF2B5EF4-FFF2-40B4-BE49-F238E27FC236}">
                  <a16:creationId xmlns:a16="http://schemas.microsoft.com/office/drawing/2014/main" id="{00000000-0008-0000-0100-0000A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2" name="Group Box 162" hidden="1">
              <a:extLst>
                <a:ext uri="{63B3BB69-23CF-44E3-9099-C40C66FF867C}">
                  <a14:compatExt spid="_x0000_s174242"/>
                </a:ext>
                <a:ext uri="{FF2B5EF4-FFF2-40B4-BE49-F238E27FC236}">
                  <a16:creationId xmlns:a16="http://schemas.microsoft.com/office/drawing/2014/main" id="{00000000-0008-0000-0100-0000A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43" name="Group Box 163" hidden="1">
              <a:extLst>
                <a:ext uri="{63B3BB69-23CF-44E3-9099-C40C66FF867C}">
                  <a14:compatExt spid="_x0000_s174243"/>
                </a:ext>
                <a:ext uri="{FF2B5EF4-FFF2-40B4-BE49-F238E27FC236}">
                  <a16:creationId xmlns:a16="http://schemas.microsoft.com/office/drawing/2014/main" id="{00000000-0008-0000-0100-0000A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4" name="Group Box 164" hidden="1">
              <a:extLst>
                <a:ext uri="{63B3BB69-23CF-44E3-9099-C40C66FF867C}">
                  <a14:compatExt spid="_x0000_s174244"/>
                </a:ext>
                <a:ext uri="{FF2B5EF4-FFF2-40B4-BE49-F238E27FC236}">
                  <a16:creationId xmlns:a16="http://schemas.microsoft.com/office/drawing/2014/main" id="{00000000-0008-0000-0100-0000A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45" name="Group Box 165" hidden="1">
              <a:extLst>
                <a:ext uri="{63B3BB69-23CF-44E3-9099-C40C66FF867C}">
                  <a14:compatExt spid="_x0000_s174245"/>
                </a:ext>
                <a:ext uri="{FF2B5EF4-FFF2-40B4-BE49-F238E27FC236}">
                  <a16:creationId xmlns:a16="http://schemas.microsoft.com/office/drawing/2014/main" id="{00000000-0008-0000-0100-0000A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6" name="Group Box 166" hidden="1">
              <a:extLst>
                <a:ext uri="{63B3BB69-23CF-44E3-9099-C40C66FF867C}">
                  <a14:compatExt spid="_x0000_s174246"/>
                </a:ext>
                <a:ext uri="{FF2B5EF4-FFF2-40B4-BE49-F238E27FC236}">
                  <a16:creationId xmlns:a16="http://schemas.microsoft.com/office/drawing/2014/main" id="{00000000-0008-0000-0100-0000A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47" name="Group Box 167" hidden="1">
              <a:extLst>
                <a:ext uri="{63B3BB69-23CF-44E3-9099-C40C66FF867C}">
                  <a14:compatExt spid="_x0000_s174247"/>
                </a:ext>
                <a:ext uri="{FF2B5EF4-FFF2-40B4-BE49-F238E27FC236}">
                  <a16:creationId xmlns:a16="http://schemas.microsoft.com/office/drawing/2014/main" id="{00000000-0008-0000-0100-0000A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8" name="Group Box 168" hidden="1">
              <a:extLst>
                <a:ext uri="{63B3BB69-23CF-44E3-9099-C40C66FF867C}">
                  <a14:compatExt spid="_x0000_s174248"/>
                </a:ext>
                <a:ext uri="{FF2B5EF4-FFF2-40B4-BE49-F238E27FC236}">
                  <a16:creationId xmlns:a16="http://schemas.microsoft.com/office/drawing/2014/main" id="{00000000-0008-0000-0100-0000A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49" name="Group Box 169" hidden="1">
              <a:extLst>
                <a:ext uri="{63B3BB69-23CF-44E3-9099-C40C66FF867C}">
                  <a14:compatExt spid="_x0000_s174249"/>
                </a:ext>
                <a:ext uri="{FF2B5EF4-FFF2-40B4-BE49-F238E27FC236}">
                  <a16:creationId xmlns:a16="http://schemas.microsoft.com/office/drawing/2014/main" id="{00000000-0008-0000-0100-0000A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0" name="Group Box 170" hidden="1">
              <a:extLst>
                <a:ext uri="{63B3BB69-23CF-44E3-9099-C40C66FF867C}">
                  <a14:compatExt spid="_x0000_s174250"/>
                </a:ext>
                <a:ext uri="{FF2B5EF4-FFF2-40B4-BE49-F238E27FC236}">
                  <a16:creationId xmlns:a16="http://schemas.microsoft.com/office/drawing/2014/main" id="{00000000-0008-0000-0100-0000A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51" name="Group Box 171" hidden="1">
              <a:extLst>
                <a:ext uri="{63B3BB69-23CF-44E3-9099-C40C66FF867C}">
                  <a14:compatExt spid="_x0000_s174251"/>
                </a:ext>
                <a:ext uri="{FF2B5EF4-FFF2-40B4-BE49-F238E27FC236}">
                  <a16:creationId xmlns:a16="http://schemas.microsoft.com/office/drawing/2014/main" id="{00000000-0008-0000-0100-0000A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2" name="Group Box 172" hidden="1">
              <a:extLst>
                <a:ext uri="{63B3BB69-23CF-44E3-9099-C40C66FF867C}">
                  <a14:compatExt spid="_x0000_s174252"/>
                </a:ext>
                <a:ext uri="{FF2B5EF4-FFF2-40B4-BE49-F238E27FC236}">
                  <a16:creationId xmlns:a16="http://schemas.microsoft.com/office/drawing/2014/main" id="{00000000-0008-0000-0100-0000A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53" name="Group Box 173" hidden="1">
              <a:extLst>
                <a:ext uri="{63B3BB69-23CF-44E3-9099-C40C66FF867C}">
                  <a14:compatExt spid="_x0000_s174253"/>
                </a:ext>
                <a:ext uri="{FF2B5EF4-FFF2-40B4-BE49-F238E27FC236}">
                  <a16:creationId xmlns:a16="http://schemas.microsoft.com/office/drawing/2014/main" id="{00000000-0008-0000-0100-0000A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4" name="Group Box 174" hidden="1">
              <a:extLst>
                <a:ext uri="{63B3BB69-23CF-44E3-9099-C40C66FF867C}">
                  <a14:compatExt spid="_x0000_s174254"/>
                </a:ext>
                <a:ext uri="{FF2B5EF4-FFF2-40B4-BE49-F238E27FC236}">
                  <a16:creationId xmlns:a16="http://schemas.microsoft.com/office/drawing/2014/main" id="{00000000-0008-0000-0100-0000A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55" name="Group Box 175" hidden="1">
              <a:extLst>
                <a:ext uri="{63B3BB69-23CF-44E3-9099-C40C66FF867C}">
                  <a14:compatExt spid="_x0000_s174255"/>
                </a:ext>
                <a:ext uri="{FF2B5EF4-FFF2-40B4-BE49-F238E27FC236}">
                  <a16:creationId xmlns:a16="http://schemas.microsoft.com/office/drawing/2014/main" id="{00000000-0008-0000-0100-0000A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6" name="Group Box 176" hidden="1">
              <a:extLst>
                <a:ext uri="{63B3BB69-23CF-44E3-9099-C40C66FF867C}">
                  <a14:compatExt spid="_x0000_s174256"/>
                </a:ext>
                <a:ext uri="{FF2B5EF4-FFF2-40B4-BE49-F238E27FC236}">
                  <a16:creationId xmlns:a16="http://schemas.microsoft.com/office/drawing/2014/main" id="{00000000-0008-0000-0100-0000B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57" name="Group Box 177" hidden="1">
              <a:extLst>
                <a:ext uri="{63B3BB69-23CF-44E3-9099-C40C66FF867C}">
                  <a14:compatExt spid="_x0000_s174257"/>
                </a:ext>
                <a:ext uri="{FF2B5EF4-FFF2-40B4-BE49-F238E27FC236}">
                  <a16:creationId xmlns:a16="http://schemas.microsoft.com/office/drawing/2014/main" id="{00000000-0008-0000-0100-0000B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8" name="Group Box 178" hidden="1">
              <a:extLst>
                <a:ext uri="{63B3BB69-23CF-44E3-9099-C40C66FF867C}">
                  <a14:compatExt spid="_x0000_s174258"/>
                </a:ext>
                <a:ext uri="{FF2B5EF4-FFF2-40B4-BE49-F238E27FC236}">
                  <a16:creationId xmlns:a16="http://schemas.microsoft.com/office/drawing/2014/main" id="{00000000-0008-0000-0100-0000B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59" name="Group Box 179" hidden="1">
              <a:extLst>
                <a:ext uri="{63B3BB69-23CF-44E3-9099-C40C66FF867C}">
                  <a14:compatExt spid="_x0000_s174259"/>
                </a:ext>
                <a:ext uri="{FF2B5EF4-FFF2-40B4-BE49-F238E27FC236}">
                  <a16:creationId xmlns:a16="http://schemas.microsoft.com/office/drawing/2014/main" id="{00000000-0008-0000-0100-0000B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0" name="Group Box 180" hidden="1">
              <a:extLst>
                <a:ext uri="{63B3BB69-23CF-44E3-9099-C40C66FF867C}">
                  <a14:compatExt spid="_x0000_s174260"/>
                </a:ext>
                <a:ext uri="{FF2B5EF4-FFF2-40B4-BE49-F238E27FC236}">
                  <a16:creationId xmlns:a16="http://schemas.microsoft.com/office/drawing/2014/main" id="{00000000-0008-0000-0100-0000B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61" name="Group Box 181" hidden="1">
              <a:extLst>
                <a:ext uri="{63B3BB69-23CF-44E3-9099-C40C66FF867C}">
                  <a14:compatExt spid="_x0000_s174261"/>
                </a:ext>
                <a:ext uri="{FF2B5EF4-FFF2-40B4-BE49-F238E27FC236}">
                  <a16:creationId xmlns:a16="http://schemas.microsoft.com/office/drawing/2014/main" id="{00000000-0008-0000-0100-0000B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2" name="Group Box 182" hidden="1">
              <a:extLst>
                <a:ext uri="{63B3BB69-23CF-44E3-9099-C40C66FF867C}">
                  <a14:compatExt spid="_x0000_s174262"/>
                </a:ext>
                <a:ext uri="{FF2B5EF4-FFF2-40B4-BE49-F238E27FC236}">
                  <a16:creationId xmlns:a16="http://schemas.microsoft.com/office/drawing/2014/main" id="{00000000-0008-0000-0100-0000B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63" name="Group Box 183" hidden="1">
              <a:extLst>
                <a:ext uri="{63B3BB69-23CF-44E3-9099-C40C66FF867C}">
                  <a14:compatExt spid="_x0000_s174263"/>
                </a:ext>
                <a:ext uri="{FF2B5EF4-FFF2-40B4-BE49-F238E27FC236}">
                  <a16:creationId xmlns:a16="http://schemas.microsoft.com/office/drawing/2014/main" id="{00000000-0008-0000-0100-0000B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4" name="Group Box 184" hidden="1">
              <a:extLst>
                <a:ext uri="{63B3BB69-23CF-44E3-9099-C40C66FF867C}">
                  <a14:compatExt spid="_x0000_s174264"/>
                </a:ext>
                <a:ext uri="{FF2B5EF4-FFF2-40B4-BE49-F238E27FC236}">
                  <a16:creationId xmlns:a16="http://schemas.microsoft.com/office/drawing/2014/main" id="{00000000-0008-0000-0100-0000B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65" name="Group Box 185" hidden="1">
              <a:extLst>
                <a:ext uri="{63B3BB69-23CF-44E3-9099-C40C66FF867C}">
                  <a14:compatExt spid="_x0000_s174265"/>
                </a:ext>
                <a:ext uri="{FF2B5EF4-FFF2-40B4-BE49-F238E27FC236}">
                  <a16:creationId xmlns:a16="http://schemas.microsoft.com/office/drawing/2014/main" id="{00000000-0008-0000-0100-0000B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6" name="Group Box 186" hidden="1">
              <a:extLst>
                <a:ext uri="{63B3BB69-23CF-44E3-9099-C40C66FF867C}">
                  <a14:compatExt spid="_x0000_s174266"/>
                </a:ext>
                <a:ext uri="{FF2B5EF4-FFF2-40B4-BE49-F238E27FC236}">
                  <a16:creationId xmlns:a16="http://schemas.microsoft.com/office/drawing/2014/main" id="{00000000-0008-0000-0100-0000B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67" name="Group Box 187" hidden="1">
              <a:extLst>
                <a:ext uri="{63B3BB69-23CF-44E3-9099-C40C66FF867C}">
                  <a14:compatExt spid="_x0000_s174267"/>
                </a:ext>
                <a:ext uri="{FF2B5EF4-FFF2-40B4-BE49-F238E27FC236}">
                  <a16:creationId xmlns:a16="http://schemas.microsoft.com/office/drawing/2014/main" id="{00000000-0008-0000-0100-0000B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8" name="Group Box 188" hidden="1">
              <a:extLst>
                <a:ext uri="{63B3BB69-23CF-44E3-9099-C40C66FF867C}">
                  <a14:compatExt spid="_x0000_s174268"/>
                </a:ext>
                <a:ext uri="{FF2B5EF4-FFF2-40B4-BE49-F238E27FC236}">
                  <a16:creationId xmlns:a16="http://schemas.microsoft.com/office/drawing/2014/main" id="{00000000-0008-0000-0100-0000B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69" name="Group Box 189" hidden="1">
              <a:extLst>
                <a:ext uri="{63B3BB69-23CF-44E3-9099-C40C66FF867C}">
                  <a14:compatExt spid="_x0000_s174269"/>
                </a:ext>
                <a:ext uri="{FF2B5EF4-FFF2-40B4-BE49-F238E27FC236}">
                  <a16:creationId xmlns:a16="http://schemas.microsoft.com/office/drawing/2014/main" id="{00000000-0008-0000-0100-0000B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0" name="Group Box 190" hidden="1">
              <a:extLst>
                <a:ext uri="{63B3BB69-23CF-44E3-9099-C40C66FF867C}">
                  <a14:compatExt spid="_x0000_s174270"/>
                </a:ext>
                <a:ext uri="{FF2B5EF4-FFF2-40B4-BE49-F238E27FC236}">
                  <a16:creationId xmlns:a16="http://schemas.microsoft.com/office/drawing/2014/main" id="{00000000-0008-0000-0100-0000B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71" name="Group Box 191" hidden="1">
              <a:extLst>
                <a:ext uri="{63B3BB69-23CF-44E3-9099-C40C66FF867C}">
                  <a14:compatExt spid="_x0000_s174271"/>
                </a:ext>
                <a:ext uri="{FF2B5EF4-FFF2-40B4-BE49-F238E27FC236}">
                  <a16:creationId xmlns:a16="http://schemas.microsoft.com/office/drawing/2014/main" id="{00000000-0008-0000-0100-0000B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2" name="Group Box 192" hidden="1">
              <a:extLst>
                <a:ext uri="{63B3BB69-23CF-44E3-9099-C40C66FF867C}">
                  <a14:compatExt spid="_x0000_s174272"/>
                </a:ext>
                <a:ext uri="{FF2B5EF4-FFF2-40B4-BE49-F238E27FC236}">
                  <a16:creationId xmlns:a16="http://schemas.microsoft.com/office/drawing/2014/main" id="{00000000-0008-0000-0100-0000C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73" name="Group Box 193" hidden="1">
              <a:extLst>
                <a:ext uri="{63B3BB69-23CF-44E3-9099-C40C66FF867C}">
                  <a14:compatExt spid="_x0000_s174273"/>
                </a:ext>
                <a:ext uri="{FF2B5EF4-FFF2-40B4-BE49-F238E27FC236}">
                  <a16:creationId xmlns:a16="http://schemas.microsoft.com/office/drawing/2014/main" id="{00000000-0008-0000-0100-0000C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4" name="Group Box 194" hidden="1">
              <a:extLst>
                <a:ext uri="{63B3BB69-23CF-44E3-9099-C40C66FF867C}">
                  <a14:compatExt spid="_x0000_s174274"/>
                </a:ext>
                <a:ext uri="{FF2B5EF4-FFF2-40B4-BE49-F238E27FC236}">
                  <a16:creationId xmlns:a16="http://schemas.microsoft.com/office/drawing/2014/main" id="{00000000-0008-0000-0100-0000C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75" name="Group Box 195" hidden="1">
              <a:extLst>
                <a:ext uri="{63B3BB69-23CF-44E3-9099-C40C66FF867C}">
                  <a14:compatExt spid="_x0000_s174275"/>
                </a:ext>
                <a:ext uri="{FF2B5EF4-FFF2-40B4-BE49-F238E27FC236}">
                  <a16:creationId xmlns:a16="http://schemas.microsoft.com/office/drawing/2014/main" id="{00000000-0008-0000-0100-0000C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6" name="Group Box 196" hidden="1">
              <a:extLst>
                <a:ext uri="{63B3BB69-23CF-44E3-9099-C40C66FF867C}">
                  <a14:compatExt spid="_x0000_s174276"/>
                </a:ext>
                <a:ext uri="{FF2B5EF4-FFF2-40B4-BE49-F238E27FC236}">
                  <a16:creationId xmlns:a16="http://schemas.microsoft.com/office/drawing/2014/main" id="{00000000-0008-0000-0100-0000C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77" name="Group Box 197" hidden="1">
              <a:extLst>
                <a:ext uri="{63B3BB69-23CF-44E3-9099-C40C66FF867C}">
                  <a14:compatExt spid="_x0000_s174277"/>
                </a:ext>
                <a:ext uri="{FF2B5EF4-FFF2-40B4-BE49-F238E27FC236}">
                  <a16:creationId xmlns:a16="http://schemas.microsoft.com/office/drawing/2014/main" id="{00000000-0008-0000-0100-0000C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8" name="Group Box 198" hidden="1">
              <a:extLst>
                <a:ext uri="{63B3BB69-23CF-44E3-9099-C40C66FF867C}">
                  <a14:compatExt spid="_x0000_s174278"/>
                </a:ext>
                <a:ext uri="{FF2B5EF4-FFF2-40B4-BE49-F238E27FC236}">
                  <a16:creationId xmlns:a16="http://schemas.microsoft.com/office/drawing/2014/main" id="{00000000-0008-0000-0100-0000C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79" name="Group Box 199" hidden="1">
              <a:extLst>
                <a:ext uri="{63B3BB69-23CF-44E3-9099-C40C66FF867C}">
                  <a14:compatExt spid="_x0000_s174279"/>
                </a:ext>
                <a:ext uri="{FF2B5EF4-FFF2-40B4-BE49-F238E27FC236}">
                  <a16:creationId xmlns:a16="http://schemas.microsoft.com/office/drawing/2014/main" id="{00000000-0008-0000-0100-0000C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0" name="Group Box 200" hidden="1">
              <a:extLst>
                <a:ext uri="{63B3BB69-23CF-44E3-9099-C40C66FF867C}">
                  <a14:compatExt spid="_x0000_s174280"/>
                </a:ext>
                <a:ext uri="{FF2B5EF4-FFF2-40B4-BE49-F238E27FC236}">
                  <a16:creationId xmlns:a16="http://schemas.microsoft.com/office/drawing/2014/main" id="{00000000-0008-0000-0100-0000C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81" name="Group Box 201" hidden="1">
              <a:extLst>
                <a:ext uri="{63B3BB69-23CF-44E3-9099-C40C66FF867C}">
                  <a14:compatExt spid="_x0000_s174281"/>
                </a:ext>
                <a:ext uri="{FF2B5EF4-FFF2-40B4-BE49-F238E27FC236}">
                  <a16:creationId xmlns:a16="http://schemas.microsoft.com/office/drawing/2014/main" id="{00000000-0008-0000-0100-0000C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2" name="Group Box 202" hidden="1">
              <a:extLst>
                <a:ext uri="{63B3BB69-23CF-44E3-9099-C40C66FF867C}">
                  <a14:compatExt spid="_x0000_s174282"/>
                </a:ext>
                <a:ext uri="{FF2B5EF4-FFF2-40B4-BE49-F238E27FC236}">
                  <a16:creationId xmlns:a16="http://schemas.microsoft.com/office/drawing/2014/main" id="{00000000-0008-0000-0100-0000C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83" name="Group Box 203" hidden="1">
              <a:extLst>
                <a:ext uri="{63B3BB69-23CF-44E3-9099-C40C66FF867C}">
                  <a14:compatExt spid="_x0000_s174283"/>
                </a:ext>
                <a:ext uri="{FF2B5EF4-FFF2-40B4-BE49-F238E27FC236}">
                  <a16:creationId xmlns:a16="http://schemas.microsoft.com/office/drawing/2014/main" id="{00000000-0008-0000-0100-0000C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4" name="Group Box 204" hidden="1">
              <a:extLst>
                <a:ext uri="{63B3BB69-23CF-44E3-9099-C40C66FF867C}">
                  <a14:compatExt spid="_x0000_s174284"/>
                </a:ext>
                <a:ext uri="{FF2B5EF4-FFF2-40B4-BE49-F238E27FC236}">
                  <a16:creationId xmlns:a16="http://schemas.microsoft.com/office/drawing/2014/main" id="{00000000-0008-0000-0100-0000C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85" name="Group Box 205" hidden="1">
              <a:extLst>
                <a:ext uri="{63B3BB69-23CF-44E3-9099-C40C66FF867C}">
                  <a14:compatExt spid="_x0000_s174285"/>
                </a:ext>
                <a:ext uri="{FF2B5EF4-FFF2-40B4-BE49-F238E27FC236}">
                  <a16:creationId xmlns:a16="http://schemas.microsoft.com/office/drawing/2014/main" id="{00000000-0008-0000-0100-0000C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6" name="Group Box 206" hidden="1">
              <a:extLst>
                <a:ext uri="{63B3BB69-23CF-44E3-9099-C40C66FF867C}">
                  <a14:compatExt spid="_x0000_s174286"/>
                </a:ext>
                <a:ext uri="{FF2B5EF4-FFF2-40B4-BE49-F238E27FC236}">
                  <a16:creationId xmlns:a16="http://schemas.microsoft.com/office/drawing/2014/main" id="{00000000-0008-0000-0100-0000C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87" name="Group Box 207" hidden="1">
              <a:extLst>
                <a:ext uri="{63B3BB69-23CF-44E3-9099-C40C66FF867C}">
                  <a14:compatExt spid="_x0000_s174287"/>
                </a:ext>
                <a:ext uri="{FF2B5EF4-FFF2-40B4-BE49-F238E27FC236}">
                  <a16:creationId xmlns:a16="http://schemas.microsoft.com/office/drawing/2014/main" id="{00000000-0008-0000-0100-0000C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8" name="Group Box 208" hidden="1">
              <a:extLst>
                <a:ext uri="{63B3BB69-23CF-44E3-9099-C40C66FF867C}">
                  <a14:compatExt spid="_x0000_s174288"/>
                </a:ext>
                <a:ext uri="{FF2B5EF4-FFF2-40B4-BE49-F238E27FC236}">
                  <a16:creationId xmlns:a16="http://schemas.microsoft.com/office/drawing/2014/main" id="{00000000-0008-0000-0100-0000D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89" name="Group Box 209" hidden="1">
              <a:extLst>
                <a:ext uri="{63B3BB69-23CF-44E3-9099-C40C66FF867C}">
                  <a14:compatExt spid="_x0000_s174289"/>
                </a:ext>
                <a:ext uri="{FF2B5EF4-FFF2-40B4-BE49-F238E27FC236}">
                  <a16:creationId xmlns:a16="http://schemas.microsoft.com/office/drawing/2014/main" id="{00000000-0008-0000-0100-0000D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0" name="Group Box 210" hidden="1">
              <a:extLst>
                <a:ext uri="{63B3BB69-23CF-44E3-9099-C40C66FF867C}">
                  <a14:compatExt spid="_x0000_s174290"/>
                </a:ext>
                <a:ext uri="{FF2B5EF4-FFF2-40B4-BE49-F238E27FC236}">
                  <a16:creationId xmlns:a16="http://schemas.microsoft.com/office/drawing/2014/main" id="{00000000-0008-0000-0100-0000D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91" name="Group Box 211" hidden="1">
              <a:extLst>
                <a:ext uri="{63B3BB69-23CF-44E3-9099-C40C66FF867C}">
                  <a14:compatExt spid="_x0000_s174291"/>
                </a:ext>
                <a:ext uri="{FF2B5EF4-FFF2-40B4-BE49-F238E27FC236}">
                  <a16:creationId xmlns:a16="http://schemas.microsoft.com/office/drawing/2014/main" id="{00000000-0008-0000-0100-0000D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2" name="Group Box 212" hidden="1">
              <a:extLst>
                <a:ext uri="{63B3BB69-23CF-44E3-9099-C40C66FF867C}">
                  <a14:compatExt spid="_x0000_s174292"/>
                </a:ext>
                <a:ext uri="{FF2B5EF4-FFF2-40B4-BE49-F238E27FC236}">
                  <a16:creationId xmlns:a16="http://schemas.microsoft.com/office/drawing/2014/main" id="{00000000-0008-0000-0100-0000D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93" name="Group Box 213" hidden="1">
              <a:extLst>
                <a:ext uri="{63B3BB69-23CF-44E3-9099-C40C66FF867C}">
                  <a14:compatExt spid="_x0000_s174293"/>
                </a:ext>
                <a:ext uri="{FF2B5EF4-FFF2-40B4-BE49-F238E27FC236}">
                  <a16:creationId xmlns:a16="http://schemas.microsoft.com/office/drawing/2014/main" id="{00000000-0008-0000-0100-0000D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4" name="Group Box 214" hidden="1">
              <a:extLst>
                <a:ext uri="{63B3BB69-23CF-44E3-9099-C40C66FF867C}">
                  <a14:compatExt spid="_x0000_s174294"/>
                </a:ext>
                <a:ext uri="{FF2B5EF4-FFF2-40B4-BE49-F238E27FC236}">
                  <a16:creationId xmlns:a16="http://schemas.microsoft.com/office/drawing/2014/main" id="{00000000-0008-0000-0100-0000D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95" name="Group Box 215" hidden="1">
              <a:extLst>
                <a:ext uri="{63B3BB69-23CF-44E3-9099-C40C66FF867C}">
                  <a14:compatExt spid="_x0000_s174295"/>
                </a:ext>
                <a:ext uri="{FF2B5EF4-FFF2-40B4-BE49-F238E27FC236}">
                  <a16:creationId xmlns:a16="http://schemas.microsoft.com/office/drawing/2014/main" id="{00000000-0008-0000-0100-0000D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6" name="Group Box 216" hidden="1">
              <a:extLst>
                <a:ext uri="{63B3BB69-23CF-44E3-9099-C40C66FF867C}">
                  <a14:compatExt spid="_x0000_s174296"/>
                </a:ext>
                <a:ext uri="{FF2B5EF4-FFF2-40B4-BE49-F238E27FC236}">
                  <a16:creationId xmlns:a16="http://schemas.microsoft.com/office/drawing/2014/main" id="{00000000-0008-0000-0100-0000D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297" name="Group Box 217" hidden="1">
              <a:extLst>
                <a:ext uri="{63B3BB69-23CF-44E3-9099-C40C66FF867C}">
                  <a14:compatExt spid="_x0000_s174297"/>
                </a:ext>
                <a:ext uri="{FF2B5EF4-FFF2-40B4-BE49-F238E27FC236}">
                  <a16:creationId xmlns:a16="http://schemas.microsoft.com/office/drawing/2014/main" id="{00000000-0008-0000-0100-0000D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8" name="Group Box 218" hidden="1">
              <a:extLst>
                <a:ext uri="{63B3BB69-23CF-44E3-9099-C40C66FF867C}">
                  <a14:compatExt spid="_x0000_s174298"/>
                </a:ext>
                <a:ext uri="{FF2B5EF4-FFF2-40B4-BE49-F238E27FC236}">
                  <a16:creationId xmlns:a16="http://schemas.microsoft.com/office/drawing/2014/main" id="{00000000-0008-0000-0100-0000D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299" name="Group Box 219" hidden="1">
              <a:extLst>
                <a:ext uri="{63B3BB69-23CF-44E3-9099-C40C66FF867C}">
                  <a14:compatExt spid="_x0000_s174299"/>
                </a:ext>
                <a:ext uri="{FF2B5EF4-FFF2-40B4-BE49-F238E27FC236}">
                  <a16:creationId xmlns:a16="http://schemas.microsoft.com/office/drawing/2014/main" id="{00000000-0008-0000-0100-0000D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0" name="Group Box 220" hidden="1">
              <a:extLst>
                <a:ext uri="{63B3BB69-23CF-44E3-9099-C40C66FF867C}">
                  <a14:compatExt spid="_x0000_s174300"/>
                </a:ext>
                <a:ext uri="{FF2B5EF4-FFF2-40B4-BE49-F238E27FC236}">
                  <a16:creationId xmlns:a16="http://schemas.microsoft.com/office/drawing/2014/main" id="{00000000-0008-0000-0100-0000D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01" name="Group Box 221" hidden="1">
              <a:extLst>
                <a:ext uri="{63B3BB69-23CF-44E3-9099-C40C66FF867C}">
                  <a14:compatExt spid="_x0000_s174301"/>
                </a:ext>
                <a:ext uri="{FF2B5EF4-FFF2-40B4-BE49-F238E27FC236}">
                  <a16:creationId xmlns:a16="http://schemas.microsoft.com/office/drawing/2014/main" id="{00000000-0008-0000-0100-0000D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2" name="Group Box 222" hidden="1">
              <a:extLst>
                <a:ext uri="{63B3BB69-23CF-44E3-9099-C40C66FF867C}">
                  <a14:compatExt spid="_x0000_s174302"/>
                </a:ext>
                <a:ext uri="{FF2B5EF4-FFF2-40B4-BE49-F238E27FC236}">
                  <a16:creationId xmlns:a16="http://schemas.microsoft.com/office/drawing/2014/main" id="{00000000-0008-0000-0100-0000D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03" name="Group Box 223" hidden="1">
              <a:extLst>
                <a:ext uri="{63B3BB69-23CF-44E3-9099-C40C66FF867C}">
                  <a14:compatExt spid="_x0000_s174303"/>
                </a:ext>
                <a:ext uri="{FF2B5EF4-FFF2-40B4-BE49-F238E27FC236}">
                  <a16:creationId xmlns:a16="http://schemas.microsoft.com/office/drawing/2014/main" id="{00000000-0008-0000-0100-0000D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4" name="Group Box 224" hidden="1">
              <a:extLst>
                <a:ext uri="{63B3BB69-23CF-44E3-9099-C40C66FF867C}">
                  <a14:compatExt spid="_x0000_s174304"/>
                </a:ext>
                <a:ext uri="{FF2B5EF4-FFF2-40B4-BE49-F238E27FC236}">
                  <a16:creationId xmlns:a16="http://schemas.microsoft.com/office/drawing/2014/main" id="{00000000-0008-0000-0100-0000E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05" name="Group Box 225" hidden="1">
              <a:extLst>
                <a:ext uri="{63B3BB69-23CF-44E3-9099-C40C66FF867C}">
                  <a14:compatExt spid="_x0000_s174305"/>
                </a:ext>
                <a:ext uri="{FF2B5EF4-FFF2-40B4-BE49-F238E27FC236}">
                  <a16:creationId xmlns:a16="http://schemas.microsoft.com/office/drawing/2014/main" id="{00000000-0008-0000-0100-0000E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6" name="Group Box 226" hidden="1">
              <a:extLst>
                <a:ext uri="{63B3BB69-23CF-44E3-9099-C40C66FF867C}">
                  <a14:compatExt spid="_x0000_s174306"/>
                </a:ext>
                <a:ext uri="{FF2B5EF4-FFF2-40B4-BE49-F238E27FC236}">
                  <a16:creationId xmlns:a16="http://schemas.microsoft.com/office/drawing/2014/main" id="{00000000-0008-0000-0100-0000E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07" name="Group Box 227" hidden="1">
              <a:extLst>
                <a:ext uri="{63B3BB69-23CF-44E3-9099-C40C66FF867C}">
                  <a14:compatExt spid="_x0000_s174307"/>
                </a:ext>
                <a:ext uri="{FF2B5EF4-FFF2-40B4-BE49-F238E27FC236}">
                  <a16:creationId xmlns:a16="http://schemas.microsoft.com/office/drawing/2014/main" id="{00000000-0008-0000-0100-0000E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8" name="Group Box 228" hidden="1">
              <a:extLst>
                <a:ext uri="{63B3BB69-23CF-44E3-9099-C40C66FF867C}">
                  <a14:compatExt spid="_x0000_s174308"/>
                </a:ext>
                <a:ext uri="{FF2B5EF4-FFF2-40B4-BE49-F238E27FC236}">
                  <a16:creationId xmlns:a16="http://schemas.microsoft.com/office/drawing/2014/main" id="{00000000-0008-0000-0100-0000E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09" name="Group Box 229" hidden="1">
              <a:extLst>
                <a:ext uri="{63B3BB69-23CF-44E3-9099-C40C66FF867C}">
                  <a14:compatExt spid="_x0000_s174309"/>
                </a:ext>
                <a:ext uri="{FF2B5EF4-FFF2-40B4-BE49-F238E27FC236}">
                  <a16:creationId xmlns:a16="http://schemas.microsoft.com/office/drawing/2014/main" id="{00000000-0008-0000-0100-0000E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0" name="Group Box 230" hidden="1">
              <a:extLst>
                <a:ext uri="{63B3BB69-23CF-44E3-9099-C40C66FF867C}">
                  <a14:compatExt spid="_x0000_s174310"/>
                </a:ext>
                <a:ext uri="{FF2B5EF4-FFF2-40B4-BE49-F238E27FC236}">
                  <a16:creationId xmlns:a16="http://schemas.microsoft.com/office/drawing/2014/main" id="{00000000-0008-0000-0100-0000E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11" name="Group Box 231" hidden="1">
              <a:extLst>
                <a:ext uri="{63B3BB69-23CF-44E3-9099-C40C66FF867C}">
                  <a14:compatExt spid="_x0000_s174311"/>
                </a:ext>
                <a:ext uri="{FF2B5EF4-FFF2-40B4-BE49-F238E27FC236}">
                  <a16:creationId xmlns:a16="http://schemas.microsoft.com/office/drawing/2014/main" id="{00000000-0008-0000-0100-0000E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2" name="Group Box 232" hidden="1">
              <a:extLst>
                <a:ext uri="{63B3BB69-23CF-44E3-9099-C40C66FF867C}">
                  <a14:compatExt spid="_x0000_s174312"/>
                </a:ext>
                <a:ext uri="{FF2B5EF4-FFF2-40B4-BE49-F238E27FC236}">
                  <a16:creationId xmlns:a16="http://schemas.microsoft.com/office/drawing/2014/main" id="{00000000-0008-0000-0100-0000E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13" name="Group Box 233" hidden="1">
              <a:extLst>
                <a:ext uri="{63B3BB69-23CF-44E3-9099-C40C66FF867C}">
                  <a14:compatExt spid="_x0000_s174313"/>
                </a:ext>
                <a:ext uri="{FF2B5EF4-FFF2-40B4-BE49-F238E27FC236}">
                  <a16:creationId xmlns:a16="http://schemas.microsoft.com/office/drawing/2014/main" id="{00000000-0008-0000-0100-0000E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4" name="Group Box 234" hidden="1">
              <a:extLst>
                <a:ext uri="{63B3BB69-23CF-44E3-9099-C40C66FF867C}">
                  <a14:compatExt spid="_x0000_s174314"/>
                </a:ext>
                <a:ext uri="{FF2B5EF4-FFF2-40B4-BE49-F238E27FC236}">
                  <a16:creationId xmlns:a16="http://schemas.microsoft.com/office/drawing/2014/main" id="{00000000-0008-0000-0100-0000E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15" name="Group Box 235" hidden="1">
              <a:extLst>
                <a:ext uri="{63B3BB69-23CF-44E3-9099-C40C66FF867C}">
                  <a14:compatExt spid="_x0000_s174315"/>
                </a:ext>
                <a:ext uri="{FF2B5EF4-FFF2-40B4-BE49-F238E27FC236}">
                  <a16:creationId xmlns:a16="http://schemas.microsoft.com/office/drawing/2014/main" id="{00000000-0008-0000-0100-0000E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6" name="Group Box 236" hidden="1">
              <a:extLst>
                <a:ext uri="{63B3BB69-23CF-44E3-9099-C40C66FF867C}">
                  <a14:compatExt spid="_x0000_s174316"/>
                </a:ext>
                <a:ext uri="{FF2B5EF4-FFF2-40B4-BE49-F238E27FC236}">
                  <a16:creationId xmlns:a16="http://schemas.microsoft.com/office/drawing/2014/main" id="{00000000-0008-0000-0100-0000E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17" name="Group Box 237" hidden="1">
              <a:extLst>
                <a:ext uri="{63B3BB69-23CF-44E3-9099-C40C66FF867C}">
                  <a14:compatExt spid="_x0000_s174317"/>
                </a:ext>
                <a:ext uri="{FF2B5EF4-FFF2-40B4-BE49-F238E27FC236}">
                  <a16:creationId xmlns:a16="http://schemas.microsoft.com/office/drawing/2014/main" id="{00000000-0008-0000-0100-0000E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8" name="Group Box 238" hidden="1">
              <a:extLst>
                <a:ext uri="{63B3BB69-23CF-44E3-9099-C40C66FF867C}">
                  <a14:compatExt spid="_x0000_s174318"/>
                </a:ext>
                <a:ext uri="{FF2B5EF4-FFF2-40B4-BE49-F238E27FC236}">
                  <a16:creationId xmlns:a16="http://schemas.microsoft.com/office/drawing/2014/main" id="{00000000-0008-0000-0100-0000E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19" name="Group Box 239" hidden="1">
              <a:extLst>
                <a:ext uri="{63B3BB69-23CF-44E3-9099-C40C66FF867C}">
                  <a14:compatExt spid="_x0000_s174319"/>
                </a:ext>
                <a:ext uri="{FF2B5EF4-FFF2-40B4-BE49-F238E27FC236}">
                  <a16:creationId xmlns:a16="http://schemas.microsoft.com/office/drawing/2014/main" id="{00000000-0008-0000-0100-0000E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0" name="Group Box 240" hidden="1">
              <a:extLst>
                <a:ext uri="{63B3BB69-23CF-44E3-9099-C40C66FF867C}">
                  <a14:compatExt spid="_x0000_s174320"/>
                </a:ext>
                <a:ext uri="{FF2B5EF4-FFF2-40B4-BE49-F238E27FC236}">
                  <a16:creationId xmlns:a16="http://schemas.microsoft.com/office/drawing/2014/main" id="{00000000-0008-0000-0100-0000F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21" name="Group Box 241" hidden="1">
              <a:extLst>
                <a:ext uri="{63B3BB69-23CF-44E3-9099-C40C66FF867C}">
                  <a14:compatExt spid="_x0000_s174321"/>
                </a:ext>
                <a:ext uri="{FF2B5EF4-FFF2-40B4-BE49-F238E27FC236}">
                  <a16:creationId xmlns:a16="http://schemas.microsoft.com/office/drawing/2014/main" id="{00000000-0008-0000-0100-0000F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2" name="Group Box 242" hidden="1">
              <a:extLst>
                <a:ext uri="{63B3BB69-23CF-44E3-9099-C40C66FF867C}">
                  <a14:compatExt spid="_x0000_s174322"/>
                </a:ext>
                <a:ext uri="{FF2B5EF4-FFF2-40B4-BE49-F238E27FC236}">
                  <a16:creationId xmlns:a16="http://schemas.microsoft.com/office/drawing/2014/main" id="{00000000-0008-0000-0100-0000F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23" name="Group Box 243" hidden="1">
              <a:extLst>
                <a:ext uri="{63B3BB69-23CF-44E3-9099-C40C66FF867C}">
                  <a14:compatExt spid="_x0000_s174323"/>
                </a:ext>
                <a:ext uri="{FF2B5EF4-FFF2-40B4-BE49-F238E27FC236}">
                  <a16:creationId xmlns:a16="http://schemas.microsoft.com/office/drawing/2014/main" id="{00000000-0008-0000-0100-0000F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4" name="Group Box 244" hidden="1">
              <a:extLst>
                <a:ext uri="{63B3BB69-23CF-44E3-9099-C40C66FF867C}">
                  <a14:compatExt spid="_x0000_s174324"/>
                </a:ext>
                <a:ext uri="{FF2B5EF4-FFF2-40B4-BE49-F238E27FC236}">
                  <a16:creationId xmlns:a16="http://schemas.microsoft.com/office/drawing/2014/main" id="{00000000-0008-0000-0100-0000F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25" name="Group Box 245" hidden="1">
              <a:extLst>
                <a:ext uri="{63B3BB69-23CF-44E3-9099-C40C66FF867C}">
                  <a14:compatExt spid="_x0000_s174325"/>
                </a:ext>
                <a:ext uri="{FF2B5EF4-FFF2-40B4-BE49-F238E27FC236}">
                  <a16:creationId xmlns:a16="http://schemas.microsoft.com/office/drawing/2014/main" id="{00000000-0008-0000-0100-0000F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6" name="Group Box 246" hidden="1">
              <a:extLst>
                <a:ext uri="{63B3BB69-23CF-44E3-9099-C40C66FF867C}">
                  <a14:compatExt spid="_x0000_s174326"/>
                </a:ext>
                <a:ext uri="{FF2B5EF4-FFF2-40B4-BE49-F238E27FC236}">
                  <a16:creationId xmlns:a16="http://schemas.microsoft.com/office/drawing/2014/main" id="{00000000-0008-0000-0100-0000F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27" name="Group Box 247" hidden="1">
              <a:extLst>
                <a:ext uri="{63B3BB69-23CF-44E3-9099-C40C66FF867C}">
                  <a14:compatExt spid="_x0000_s174327"/>
                </a:ext>
                <a:ext uri="{FF2B5EF4-FFF2-40B4-BE49-F238E27FC236}">
                  <a16:creationId xmlns:a16="http://schemas.microsoft.com/office/drawing/2014/main" id="{00000000-0008-0000-0100-0000F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8" name="Group Box 248" hidden="1">
              <a:extLst>
                <a:ext uri="{63B3BB69-23CF-44E3-9099-C40C66FF867C}">
                  <a14:compatExt spid="_x0000_s174328"/>
                </a:ext>
                <a:ext uri="{FF2B5EF4-FFF2-40B4-BE49-F238E27FC236}">
                  <a16:creationId xmlns:a16="http://schemas.microsoft.com/office/drawing/2014/main" id="{00000000-0008-0000-0100-0000F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29" name="Group Box 249" hidden="1">
              <a:extLst>
                <a:ext uri="{63B3BB69-23CF-44E3-9099-C40C66FF867C}">
                  <a14:compatExt spid="_x0000_s174329"/>
                </a:ext>
                <a:ext uri="{FF2B5EF4-FFF2-40B4-BE49-F238E27FC236}">
                  <a16:creationId xmlns:a16="http://schemas.microsoft.com/office/drawing/2014/main" id="{00000000-0008-0000-0100-0000F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0" name="Group Box 250" hidden="1">
              <a:extLst>
                <a:ext uri="{63B3BB69-23CF-44E3-9099-C40C66FF867C}">
                  <a14:compatExt spid="_x0000_s174330"/>
                </a:ext>
                <a:ext uri="{FF2B5EF4-FFF2-40B4-BE49-F238E27FC236}">
                  <a16:creationId xmlns:a16="http://schemas.microsoft.com/office/drawing/2014/main" id="{00000000-0008-0000-0100-0000F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31" name="Group Box 251" hidden="1">
              <a:extLst>
                <a:ext uri="{63B3BB69-23CF-44E3-9099-C40C66FF867C}">
                  <a14:compatExt spid="_x0000_s174331"/>
                </a:ext>
                <a:ext uri="{FF2B5EF4-FFF2-40B4-BE49-F238E27FC236}">
                  <a16:creationId xmlns:a16="http://schemas.microsoft.com/office/drawing/2014/main" id="{00000000-0008-0000-0100-0000F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2" name="Group Box 252" hidden="1">
              <a:extLst>
                <a:ext uri="{63B3BB69-23CF-44E3-9099-C40C66FF867C}">
                  <a14:compatExt spid="_x0000_s174332"/>
                </a:ext>
                <a:ext uri="{FF2B5EF4-FFF2-40B4-BE49-F238E27FC236}">
                  <a16:creationId xmlns:a16="http://schemas.microsoft.com/office/drawing/2014/main" id="{00000000-0008-0000-0100-0000F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33" name="Group Box 253" hidden="1">
              <a:extLst>
                <a:ext uri="{63B3BB69-23CF-44E3-9099-C40C66FF867C}">
                  <a14:compatExt spid="_x0000_s174333"/>
                </a:ext>
                <a:ext uri="{FF2B5EF4-FFF2-40B4-BE49-F238E27FC236}">
                  <a16:creationId xmlns:a16="http://schemas.microsoft.com/office/drawing/2014/main" id="{00000000-0008-0000-0100-0000F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4" name="Group Box 254" hidden="1">
              <a:extLst>
                <a:ext uri="{63B3BB69-23CF-44E3-9099-C40C66FF867C}">
                  <a14:compatExt spid="_x0000_s174334"/>
                </a:ext>
                <a:ext uri="{FF2B5EF4-FFF2-40B4-BE49-F238E27FC236}">
                  <a16:creationId xmlns:a16="http://schemas.microsoft.com/office/drawing/2014/main" id="{00000000-0008-0000-0100-0000F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35" name="Group Box 255" hidden="1">
              <a:extLst>
                <a:ext uri="{63B3BB69-23CF-44E3-9099-C40C66FF867C}">
                  <a14:compatExt spid="_x0000_s174335"/>
                </a:ext>
                <a:ext uri="{FF2B5EF4-FFF2-40B4-BE49-F238E27FC236}">
                  <a16:creationId xmlns:a16="http://schemas.microsoft.com/office/drawing/2014/main" id="{00000000-0008-0000-0100-0000F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6" name="Group Box 256" hidden="1">
              <a:extLst>
                <a:ext uri="{63B3BB69-23CF-44E3-9099-C40C66FF867C}">
                  <a14:compatExt spid="_x0000_s174336"/>
                </a:ext>
                <a:ext uri="{FF2B5EF4-FFF2-40B4-BE49-F238E27FC236}">
                  <a16:creationId xmlns:a16="http://schemas.microsoft.com/office/drawing/2014/main" id="{00000000-0008-0000-0100-00000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37" name="Group Box 257" hidden="1">
              <a:extLst>
                <a:ext uri="{63B3BB69-23CF-44E3-9099-C40C66FF867C}">
                  <a14:compatExt spid="_x0000_s174337"/>
                </a:ext>
                <a:ext uri="{FF2B5EF4-FFF2-40B4-BE49-F238E27FC236}">
                  <a16:creationId xmlns:a16="http://schemas.microsoft.com/office/drawing/2014/main" id="{00000000-0008-0000-0100-00000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8" name="Group Box 258" hidden="1">
              <a:extLst>
                <a:ext uri="{63B3BB69-23CF-44E3-9099-C40C66FF867C}">
                  <a14:compatExt spid="_x0000_s174338"/>
                </a:ext>
                <a:ext uri="{FF2B5EF4-FFF2-40B4-BE49-F238E27FC236}">
                  <a16:creationId xmlns:a16="http://schemas.microsoft.com/office/drawing/2014/main" id="{00000000-0008-0000-0100-00000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39" name="Group Box 259" hidden="1">
              <a:extLst>
                <a:ext uri="{63B3BB69-23CF-44E3-9099-C40C66FF867C}">
                  <a14:compatExt spid="_x0000_s174339"/>
                </a:ext>
                <a:ext uri="{FF2B5EF4-FFF2-40B4-BE49-F238E27FC236}">
                  <a16:creationId xmlns:a16="http://schemas.microsoft.com/office/drawing/2014/main" id="{00000000-0008-0000-0100-00000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0" name="Group Box 260" hidden="1">
              <a:extLst>
                <a:ext uri="{63B3BB69-23CF-44E3-9099-C40C66FF867C}">
                  <a14:compatExt spid="_x0000_s174340"/>
                </a:ext>
                <a:ext uri="{FF2B5EF4-FFF2-40B4-BE49-F238E27FC236}">
                  <a16:creationId xmlns:a16="http://schemas.microsoft.com/office/drawing/2014/main" id="{00000000-0008-0000-0100-00000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41" name="Group Box 261" hidden="1">
              <a:extLst>
                <a:ext uri="{63B3BB69-23CF-44E3-9099-C40C66FF867C}">
                  <a14:compatExt spid="_x0000_s174341"/>
                </a:ext>
                <a:ext uri="{FF2B5EF4-FFF2-40B4-BE49-F238E27FC236}">
                  <a16:creationId xmlns:a16="http://schemas.microsoft.com/office/drawing/2014/main" id="{00000000-0008-0000-0100-00000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2" name="Group Box 262" hidden="1">
              <a:extLst>
                <a:ext uri="{63B3BB69-23CF-44E3-9099-C40C66FF867C}">
                  <a14:compatExt spid="_x0000_s174342"/>
                </a:ext>
                <a:ext uri="{FF2B5EF4-FFF2-40B4-BE49-F238E27FC236}">
                  <a16:creationId xmlns:a16="http://schemas.microsoft.com/office/drawing/2014/main" id="{00000000-0008-0000-0100-00000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43" name="Group Box 263" hidden="1">
              <a:extLst>
                <a:ext uri="{63B3BB69-23CF-44E3-9099-C40C66FF867C}">
                  <a14:compatExt spid="_x0000_s174343"/>
                </a:ext>
                <a:ext uri="{FF2B5EF4-FFF2-40B4-BE49-F238E27FC236}">
                  <a16:creationId xmlns:a16="http://schemas.microsoft.com/office/drawing/2014/main" id="{00000000-0008-0000-0100-00000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4" name="Group Box 264" hidden="1">
              <a:extLst>
                <a:ext uri="{63B3BB69-23CF-44E3-9099-C40C66FF867C}">
                  <a14:compatExt spid="_x0000_s174344"/>
                </a:ext>
                <a:ext uri="{FF2B5EF4-FFF2-40B4-BE49-F238E27FC236}">
                  <a16:creationId xmlns:a16="http://schemas.microsoft.com/office/drawing/2014/main" id="{00000000-0008-0000-0100-00000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45" name="Group Box 265" hidden="1">
              <a:extLst>
                <a:ext uri="{63B3BB69-23CF-44E3-9099-C40C66FF867C}">
                  <a14:compatExt spid="_x0000_s174345"/>
                </a:ext>
                <a:ext uri="{FF2B5EF4-FFF2-40B4-BE49-F238E27FC236}">
                  <a16:creationId xmlns:a16="http://schemas.microsoft.com/office/drawing/2014/main" id="{00000000-0008-0000-0100-00000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6" name="Group Box 266" hidden="1">
              <a:extLst>
                <a:ext uri="{63B3BB69-23CF-44E3-9099-C40C66FF867C}">
                  <a14:compatExt spid="_x0000_s174346"/>
                </a:ext>
                <a:ext uri="{FF2B5EF4-FFF2-40B4-BE49-F238E27FC236}">
                  <a16:creationId xmlns:a16="http://schemas.microsoft.com/office/drawing/2014/main" id="{00000000-0008-0000-0100-00000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47" name="Group Box 267" hidden="1">
              <a:extLst>
                <a:ext uri="{63B3BB69-23CF-44E3-9099-C40C66FF867C}">
                  <a14:compatExt spid="_x0000_s174347"/>
                </a:ext>
                <a:ext uri="{FF2B5EF4-FFF2-40B4-BE49-F238E27FC236}">
                  <a16:creationId xmlns:a16="http://schemas.microsoft.com/office/drawing/2014/main" id="{00000000-0008-0000-0100-00000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8" name="Group Box 268" hidden="1">
              <a:extLst>
                <a:ext uri="{63B3BB69-23CF-44E3-9099-C40C66FF867C}">
                  <a14:compatExt spid="_x0000_s174348"/>
                </a:ext>
                <a:ext uri="{FF2B5EF4-FFF2-40B4-BE49-F238E27FC236}">
                  <a16:creationId xmlns:a16="http://schemas.microsoft.com/office/drawing/2014/main" id="{00000000-0008-0000-0100-00000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49" name="Group Box 269" hidden="1">
              <a:extLst>
                <a:ext uri="{63B3BB69-23CF-44E3-9099-C40C66FF867C}">
                  <a14:compatExt spid="_x0000_s174349"/>
                </a:ext>
                <a:ext uri="{FF2B5EF4-FFF2-40B4-BE49-F238E27FC236}">
                  <a16:creationId xmlns:a16="http://schemas.microsoft.com/office/drawing/2014/main" id="{00000000-0008-0000-0100-00000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0" name="Group Box 270" hidden="1">
              <a:extLst>
                <a:ext uri="{63B3BB69-23CF-44E3-9099-C40C66FF867C}">
                  <a14:compatExt spid="_x0000_s174350"/>
                </a:ext>
                <a:ext uri="{FF2B5EF4-FFF2-40B4-BE49-F238E27FC236}">
                  <a16:creationId xmlns:a16="http://schemas.microsoft.com/office/drawing/2014/main" id="{00000000-0008-0000-0100-00000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51" name="Group Box 271" hidden="1">
              <a:extLst>
                <a:ext uri="{63B3BB69-23CF-44E3-9099-C40C66FF867C}">
                  <a14:compatExt spid="_x0000_s174351"/>
                </a:ext>
                <a:ext uri="{FF2B5EF4-FFF2-40B4-BE49-F238E27FC236}">
                  <a16:creationId xmlns:a16="http://schemas.microsoft.com/office/drawing/2014/main" id="{00000000-0008-0000-0100-00000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2" name="Group Box 272" hidden="1">
              <a:extLst>
                <a:ext uri="{63B3BB69-23CF-44E3-9099-C40C66FF867C}">
                  <a14:compatExt spid="_x0000_s174352"/>
                </a:ext>
                <a:ext uri="{FF2B5EF4-FFF2-40B4-BE49-F238E27FC236}">
                  <a16:creationId xmlns:a16="http://schemas.microsoft.com/office/drawing/2014/main" id="{00000000-0008-0000-0100-00001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53" name="Group Box 273" hidden="1">
              <a:extLst>
                <a:ext uri="{63B3BB69-23CF-44E3-9099-C40C66FF867C}">
                  <a14:compatExt spid="_x0000_s174353"/>
                </a:ext>
                <a:ext uri="{FF2B5EF4-FFF2-40B4-BE49-F238E27FC236}">
                  <a16:creationId xmlns:a16="http://schemas.microsoft.com/office/drawing/2014/main" id="{00000000-0008-0000-0100-00001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4" name="Group Box 274" hidden="1">
              <a:extLst>
                <a:ext uri="{63B3BB69-23CF-44E3-9099-C40C66FF867C}">
                  <a14:compatExt spid="_x0000_s174354"/>
                </a:ext>
                <a:ext uri="{FF2B5EF4-FFF2-40B4-BE49-F238E27FC236}">
                  <a16:creationId xmlns:a16="http://schemas.microsoft.com/office/drawing/2014/main" id="{00000000-0008-0000-0100-00001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55" name="Group Box 275" hidden="1">
              <a:extLst>
                <a:ext uri="{63B3BB69-23CF-44E3-9099-C40C66FF867C}">
                  <a14:compatExt spid="_x0000_s174355"/>
                </a:ext>
                <a:ext uri="{FF2B5EF4-FFF2-40B4-BE49-F238E27FC236}">
                  <a16:creationId xmlns:a16="http://schemas.microsoft.com/office/drawing/2014/main" id="{00000000-0008-0000-0100-00001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6" name="Group Box 276" hidden="1">
              <a:extLst>
                <a:ext uri="{63B3BB69-23CF-44E3-9099-C40C66FF867C}">
                  <a14:compatExt spid="_x0000_s174356"/>
                </a:ext>
                <a:ext uri="{FF2B5EF4-FFF2-40B4-BE49-F238E27FC236}">
                  <a16:creationId xmlns:a16="http://schemas.microsoft.com/office/drawing/2014/main" id="{00000000-0008-0000-0100-00001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57" name="Group Box 277" hidden="1">
              <a:extLst>
                <a:ext uri="{63B3BB69-23CF-44E3-9099-C40C66FF867C}">
                  <a14:compatExt spid="_x0000_s174357"/>
                </a:ext>
                <a:ext uri="{FF2B5EF4-FFF2-40B4-BE49-F238E27FC236}">
                  <a16:creationId xmlns:a16="http://schemas.microsoft.com/office/drawing/2014/main" id="{00000000-0008-0000-0100-00001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8" name="Group Box 278" hidden="1">
              <a:extLst>
                <a:ext uri="{63B3BB69-23CF-44E3-9099-C40C66FF867C}">
                  <a14:compatExt spid="_x0000_s174358"/>
                </a:ext>
                <a:ext uri="{FF2B5EF4-FFF2-40B4-BE49-F238E27FC236}">
                  <a16:creationId xmlns:a16="http://schemas.microsoft.com/office/drawing/2014/main" id="{00000000-0008-0000-0100-00001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59" name="Group Box 279" hidden="1">
              <a:extLst>
                <a:ext uri="{63B3BB69-23CF-44E3-9099-C40C66FF867C}">
                  <a14:compatExt spid="_x0000_s174359"/>
                </a:ext>
                <a:ext uri="{FF2B5EF4-FFF2-40B4-BE49-F238E27FC236}">
                  <a16:creationId xmlns:a16="http://schemas.microsoft.com/office/drawing/2014/main" id="{00000000-0008-0000-0100-00001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0" name="Group Box 280" hidden="1">
              <a:extLst>
                <a:ext uri="{63B3BB69-23CF-44E3-9099-C40C66FF867C}">
                  <a14:compatExt spid="_x0000_s174360"/>
                </a:ext>
                <a:ext uri="{FF2B5EF4-FFF2-40B4-BE49-F238E27FC236}">
                  <a16:creationId xmlns:a16="http://schemas.microsoft.com/office/drawing/2014/main" id="{00000000-0008-0000-0100-00001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61" name="Group Box 281" hidden="1">
              <a:extLst>
                <a:ext uri="{63B3BB69-23CF-44E3-9099-C40C66FF867C}">
                  <a14:compatExt spid="_x0000_s174361"/>
                </a:ext>
                <a:ext uri="{FF2B5EF4-FFF2-40B4-BE49-F238E27FC236}">
                  <a16:creationId xmlns:a16="http://schemas.microsoft.com/office/drawing/2014/main" id="{00000000-0008-0000-0100-00001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2" name="Group Box 282" hidden="1">
              <a:extLst>
                <a:ext uri="{63B3BB69-23CF-44E3-9099-C40C66FF867C}">
                  <a14:compatExt spid="_x0000_s174362"/>
                </a:ext>
                <a:ext uri="{FF2B5EF4-FFF2-40B4-BE49-F238E27FC236}">
                  <a16:creationId xmlns:a16="http://schemas.microsoft.com/office/drawing/2014/main" id="{00000000-0008-0000-0100-00001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63" name="Group Box 283" hidden="1">
              <a:extLst>
                <a:ext uri="{63B3BB69-23CF-44E3-9099-C40C66FF867C}">
                  <a14:compatExt spid="_x0000_s174363"/>
                </a:ext>
                <a:ext uri="{FF2B5EF4-FFF2-40B4-BE49-F238E27FC236}">
                  <a16:creationId xmlns:a16="http://schemas.microsoft.com/office/drawing/2014/main" id="{00000000-0008-0000-0100-00001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4" name="Group Box 284" hidden="1">
              <a:extLst>
                <a:ext uri="{63B3BB69-23CF-44E3-9099-C40C66FF867C}">
                  <a14:compatExt spid="_x0000_s174364"/>
                </a:ext>
                <a:ext uri="{FF2B5EF4-FFF2-40B4-BE49-F238E27FC236}">
                  <a16:creationId xmlns:a16="http://schemas.microsoft.com/office/drawing/2014/main" id="{00000000-0008-0000-0100-00001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65" name="Group Box 285" hidden="1">
              <a:extLst>
                <a:ext uri="{63B3BB69-23CF-44E3-9099-C40C66FF867C}">
                  <a14:compatExt spid="_x0000_s174365"/>
                </a:ext>
                <a:ext uri="{FF2B5EF4-FFF2-40B4-BE49-F238E27FC236}">
                  <a16:creationId xmlns:a16="http://schemas.microsoft.com/office/drawing/2014/main" id="{00000000-0008-0000-0100-00001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6" name="Group Box 286" hidden="1">
              <a:extLst>
                <a:ext uri="{63B3BB69-23CF-44E3-9099-C40C66FF867C}">
                  <a14:compatExt spid="_x0000_s174366"/>
                </a:ext>
                <a:ext uri="{FF2B5EF4-FFF2-40B4-BE49-F238E27FC236}">
                  <a16:creationId xmlns:a16="http://schemas.microsoft.com/office/drawing/2014/main" id="{00000000-0008-0000-0100-00001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67" name="Group Box 287" hidden="1">
              <a:extLst>
                <a:ext uri="{63B3BB69-23CF-44E3-9099-C40C66FF867C}">
                  <a14:compatExt spid="_x0000_s174367"/>
                </a:ext>
                <a:ext uri="{FF2B5EF4-FFF2-40B4-BE49-F238E27FC236}">
                  <a16:creationId xmlns:a16="http://schemas.microsoft.com/office/drawing/2014/main" id="{00000000-0008-0000-0100-00001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8" name="Group Box 288" hidden="1">
              <a:extLst>
                <a:ext uri="{63B3BB69-23CF-44E3-9099-C40C66FF867C}">
                  <a14:compatExt spid="_x0000_s174368"/>
                </a:ext>
                <a:ext uri="{FF2B5EF4-FFF2-40B4-BE49-F238E27FC236}">
                  <a16:creationId xmlns:a16="http://schemas.microsoft.com/office/drawing/2014/main" id="{00000000-0008-0000-0100-00002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69" name="Group Box 289" hidden="1">
              <a:extLst>
                <a:ext uri="{63B3BB69-23CF-44E3-9099-C40C66FF867C}">
                  <a14:compatExt spid="_x0000_s174369"/>
                </a:ext>
                <a:ext uri="{FF2B5EF4-FFF2-40B4-BE49-F238E27FC236}">
                  <a16:creationId xmlns:a16="http://schemas.microsoft.com/office/drawing/2014/main" id="{00000000-0008-0000-0100-00002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0" name="Group Box 290" hidden="1">
              <a:extLst>
                <a:ext uri="{63B3BB69-23CF-44E3-9099-C40C66FF867C}">
                  <a14:compatExt spid="_x0000_s174370"/>
                </a:ext>
                <a:ext uri="{FF2B5EF4-FFF2-40B4-BE49-F238E27FC236}">
                  <a16:creationId xmlns:a16="http://schemas.microsoft.com/office/drawing/2014/main" id="{00000000-0008-0000-0100-00002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71" name="Group Box 291" hidden="1">
              <a:extLst>
                <a:ext uri="{63B3BB69-23CF-44E3-9099-C40C66FF867C}">
                  <a14:compatExt spid="_x0000_s174371"/>
                </a:ext>
                <a:ext uri="{FF2B5EF4-FFF2-40B4-BE49-F238E27FC236}">
                  <a16:creationId xmlns:a16="http://schemas.microsoft.com/office/drawing/2014/main" id="{00000000-0008-0000-0100-00002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2" name="Group Box 292" hidden="1">
              <a:extLst>
                <a:ext uri="{63B3BB69-23CF-44E3-9099-C40C66FF867C}">
                  <a14:compatExt spid="_x0000_s174372"/>
                </a:ext>
                <a:ext uri="{FF2B5EF4-FFF2-40B4-BE49-F238E27FC236}">
                  <a16:creationId xmlns:a16="http://schemas.microsoft.com/office/drawing/2014/main" id="{00000000-0008-0000-0100-00002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73" name="Group Box 293" hidden="1">
              <a:extLst>
                <a:ext uri="{63B3BB69-23CF-44E3-9099-C40C66FF867C}">
                  <a14:compatExt spid="_x0000_s174373"/>
                </a:ext>
                <a:ext uri="{FF2B5EF4-FFF2-40B4-BE49-F238E27FC236}">
                  <a16:creationId xmlns:a16="http://schemas.microsoft.com/office/drawing/2014/main" id="{00000000-0008-0000-0100-00002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4" name="Group Box 294" hidden="1">
              <a:extLst>
                <a:ext uri="{63B3BB69-23CF-44E3-9099-C40C66FF867C}">
                  <a14:compatExt spid="_x0000_s174374"/>
                </a:ext>
                <a:ext uri="{FF2B5EF4-FFF2-40B4-BE49-F238E27FC236}">
                  <a16:creationId xmlns:a16="http://schemas.microsoft.com/office/drawing/2014/main" id="{00000000-0008-0000-0100-00002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75" name="Group Box 295" hidden="1">
              <a:extLst>
                <a:ext uri="{63B3BB69-23CF-44E3-9099-C40C66FF867C}">
                  <a14:compatExt spid="_x0000_s174375"/>
                </a:ext>
                <a:ext uri="{FF2B5EF4-FFF2-40B4-BE49-F238E27FC236}">
                  <a16:creationId xmlns:a16="http://schemas.microsoft.com/office/drawing/2014/main" id="{00000000-0008-0000-0100-00002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6" name="Group Box 296" hidden="1">
              <a:extLst>
                <a:ext uri="{63B3BB69-23CF-44E3-9099-C40C66FF867C}">
                  <a14:compatExt spid="_x0000_s174376"/>
                </a:ext>
                <a:ext uri="{FF2B5EF4-FFF2-40B4-BE49-F238E27FC236}">
                  <a16:creationId xmlns:a16="http://schemas.microsoft.com/office/drawing/2014/main" id="{00000000-0008-0000-0100-00002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77" name="Group Box 297" hidden="1">
              <a:extLst>
                <a:ext uri="{63B3BB69-23CF-44E3-9099-C40C66FF867C}">
                  <a14:compatExt spid="_x0000_s174377"/>
                </a:ext>
                <a:ext uri="{FF2B5EF4-FFF2-40B4-BE49-F238E27FC236}">
                  <a16:creationId xmlns:a16="http://schemas.microsoft.com/office/drawing/2014/main" id="{00000000-0008-0000-0100-00002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8" name="Group Box 298" hidden="1">
              <a:extLst>
                <a:ext uri="{63B3BB69-23CF-44E3-9099-C40C66FF867C}">
                  <a14:compatExt spid="_x0000_s174378"/>
                </a:ext>
                <a:ext uri="{FF2B5EF4-FFF2-40B4-BE49-F238E27FC236}">
                  <a16:creationId xmlns:a16="http://schemas.microsoft.com/office/drawing/2014/main" id="{00000000-0008-0000-0100-00002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79" name="Group Box 299" hidden="1">
              <a:extLst>
                <a:ext uri="{63B3BB69-23CF-44E3-9099-C40C66FF867C}">
                  <a14:compatExt spid="_x0000_s174379"/>
                </a:ext>
                <a:ext uri="{FF2B5EF4-FFF2-40B4-BE49-F238E27FC236}">
                  <a16:creationId xmlns:a16="http://schemas.microsoft.com/office/drawing/2014/main" id="{00000000-0008-0000-0100-00002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0" name="Group Box 300" hidden="1">
              <a:extLst>
                <a:ext uri="{63B3BB69-23CF-44E3-9099-C40C66FF867C}">
                  <a14:compatExt spid="_x0000_s174380"/>
                </a:ext>
                <a:ext uri="{FF2B5EF4-FFF2-40B4-BE49-F238E27FC236}">
                  <a16:creationId xmlns:a16="http://schemas.microsoft.com/office/drawing/2014/main" id="{00000000-0008-0000-0100-00002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81" name="Group Box 301" hidden="1">
              <a:extLst>
                <a:ext uri="{63B3BB69-23CF-44E3-9099-C40C66FF867C}">
                  <a14:compatExt spid="_x0000_s174381"/>
                </a:ext>
                <a:ext uri="{FF2B5EF4-FFF2-40B4-BE49-F238E27FC236}">
                  <a16:creationId xmlns:a16="http://schemas.microsoft.com/office/drawing/2014/main" id="{00000000-0008-0000-0100-00002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2" name="Group Box 302" hidden="1">
              <a:extLst>
                <a:ext uri="{63B3BB69-23CF-44E3-9099-C40C66FF867C}">
                  <a14:compatExt spid="_x0000_s174382"/>
                </a:ext>
                <a:ext uri="{FF2B5EF4-FFF2-40B4-BE49-F238E27FC236}">
                  <a16:creationId xmlns:a16="http://schemas.microsoft.com/office/drawing/2014/main" id="{00000000-0008-0000-0100-00002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83" name="Group Box 303" hidden="1">
              <a:extLst>
                <a:ext uri="{63B3BB69-23CF-44E3-9099-C40C66FF867C}">
                  <a14:compatExt spid="_x0000_s174383"/>
                </a:ext>
                <a:ext uri="{FF2B5EF4-FFF2-40B4-BE49-F238E27FC236}">
                  <a16:creationId xmlns:a16="http://schemas.microsoft.com/office/drawing/2014/main" id="{00000000-0008-0000-0100-00002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4" name="Group Box 304" hidden="1">
              <a:extLst>
                <a:ext uri="{63B3BB69-23CF-44E3-9099-C40C66FF867C}">
                  <a14:compatExt spid="_x0000_s174384"/>
                </a:ext>
                <a:ext uri="{FF2B5EF4-FFF2-40B4-BE49-F238E27FC236}">
                  <a16:creationId xmlns:a16="http://schemas.microsoft.com/office/drawing/2014/main" id="{00000000-0008-0000-0100-00003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85" name="Group Box 305" hidden="1">
              <a:extLst>
                <a:ext uri="{63B3BB69-23CF-44E3-9099-C40C66FF867C}">
                  <a14:compatExt spid="_x0000_s174385"/>
                </a:ext>
                <a:ext uri="{FF2B5EF4-FFF2-40B4-BE49-F238E27FC236}">
                  <a16:creationId xmlns:a16="http://schemas.microsoft.com/office/drawing/2014/main" id="{00000000-0008-0000-0100-00003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6" name="Group Box 306" hidden="1">
              <a:extLst>
                <a:ext uri="{63B3BB69-23CF-44E3-9099-C40C66FF867C}">
                  <a14:compatExt spid="_x0000_s174386"/>
                </a:ext>
                <a:ext uri="{FF2B5EF4-FFF2-40B4-BE49-F238E27FC236}">
                  <a16:creationId xmlns:a16="http://schemas.microsoft.com/office/drawing/2014/main" id="{00000000-0008-0000-0100-00003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87" name="Group Box 307" hidden="1">
              <a:extLst>
                <a:ext uri="{63B3BB69-23CF-44E3-9099-C40C66FF867C}">
                  <a14:compatExt spid="_x0000_s174387"/>
                </a:ext>
                <a:ext uri="{FF2B5EF4-FFF2-40B4-BE49-F238E27FC236}">
                  <a16:creationId xmlns:a16="http://schemas.microsoft.com/office/drawing/2014/main" id="{00000000-0008-0000-0100-00003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8" name="Group Box 308" hidden="1">
              <a:extLst>
                <a:ext uri="{63B3BB69-23CF-44E3-9099-C40C66FF867C}">
                  <a14:compatExt spid="_x0000_s174388"/>
                </a:ext>
                <a:ext uri="{FF2B5EF4-FFF2-40B4-BE49-F238E27FC236}">
                  <a16:creationId xmlns:a16="http://schemas.microsoft.com/office/drawing/2014/main" id="{00000000-0008-0000-0100-00003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89" name="Group Box 309" hidden="1">
              <a:extLst>
                <a:ext uri="{63B3BB69-23CF-44E3-9099-C40C66FF867C}">
                  <a14:compatExt spid="_x0000_s174389"/>
                </a:ext>
                <a:ext uri="{FF2B5EF4-FFF2-40B4-BE49-F238E27FC236}">
                  <a16:creationId xmlns:a16="http://schemas.microsoft.com/office/drawing/2014/main" id="{00000000-0008-0000-0100-00003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0" name="Group Box 310" hidden="1">
              <a:extLst>
                <a:ext uri="{63B3BB69-23CF-44E3-9099-C40C66FF867C}">
                  <a14:compatExt spid="_x0000_s174390"/>
                </a:ext>
                <a:ext uri="{FF2B5EF4-FFF2-40B4-BE49-F238E27FC236}">
                  <a16:creationId xmlns:a16="http://schemas.microsoft.com/office/drawing/2014/main" id="{00000000-0008-0000-0100-00003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91" name="Group Box 311" hidden="1">
              <a:extLst>
                <a:ext uri="{63B3BB69-23CF-44E3-9099-C40C66FF867C}">
                  <a14:compatExt spid="_x0000_s174391"/>
                </a:ext>
                <a:ext uri="{FF2B5EF4-FFF2-40B4-BE49-F238E27FC236}">
                  <a16:creationId xmlns:a16="http://schemas.microsoft.com/office/drawing/2014/main" id="{00000000-0008-0000-0100-00003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2" name="Group Box 312" hidden="1">
              <a:extLst>
                <a:ext uri="{63B3BB69-23CF-44E3-9099-C40C66FF867C}">
                  <a14:compatExt spid="_x0000_s174392"/>
                </a:ext>
                <a:ext uri="{FF2B5EF4-FFF2-40B4-BE49-F238E27FC236}">
                  <a16:creationId xmlns:a16="http://schemas.microsoft.com/office/drawing/2014/main" id="{00000000-0008-0000-0100-00003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95250</xdr:colOff>
          <xdr:row>44</xdr:row>
          <xdr:rowOff>0</xdr:rowOff>
        </xdr:to>
        <xdr:sp macro="" textlink="">
          <xdr:nvSpPr>
            <xdr:cNvPr id="174393" name="Group Box 313" hidden="1">
              <a:extLst>
                <a:ext uri="{63B3BB69-23CF-44E3-9099-C40C66FF867C}">
                  <a14:compatExt spid="_x0000_s174393"/>
                </a:ext>
                <a:ext uri="{FF2B5EF4-FFF2-40B4-BE49-F238E27FC236}">
                  <a16:creationId xmlns:a16="http://schemas.microsoft.com/office/drawing/2014/main" id="{00000000-0008-0000-0100-00003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4" name="Group Box 314" hidden="1">
              <a:extLst>
                <a:ext uri="{63B3BB69-23CF-44E3-9099-C40C66FF867C}">
                  <a14:compatExt spid="_x0000_s174394"/>
                </a:ext>
                <a:ext uri="{FF2B5EF4-FFF2-40B4-BE49-F238E27FC236}">
                  <a16:creationId xmlns:a16="http://schemas.microsoft.com/office/drawing/2014/main" id="{00000000-0008-0000-0100-00003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11</xdr:col>
          <xdr:colOff>104775</xdr:colOff>
          <xdr:row>44</xdr:row>
          <xdr:rowOff>0</xdr:rowOff>
        </xdr:to>
        <xdr:sp macro="" textlink="">
          <xdr:nvSpPr>
            <xdr:cNvPr id="174395" name="Group Box 315" hidden="1">
              <a:extLst>
                <a:ext uri="{63B3BB69-23CF-44E3-9099-C40C66FF867C}">
                  <a14:compatExt spid="_x0000_s174395"/>
                </a:ext>
                <a:ext uri="{FF2B5EF4-FFF2-40B4-BE49-F238E27FC236}">
                  <a16:creationId xmlns:a16="http://schemas.microsoft.com/office/drawing/2014/main" id="{00000000-0008-0000-0100-00003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54</xdr:row>
          <xdr:rowOff>0</xdr:rowOff>
        </xdr:from>
        <xdr:to>
          <xdr:col>14</xdr:col>
          <xdr:colOff>523875</xdr:colOff>
          <xdr:row>56</xdr:row>
          <xdr:rowOff>28575</xdr:rowOff>
        </xdr:to>
        <xdr:sp macro="" textlink="">
          <xdr:nvSpPr>
            <xdr:cNvPr id="174401" name="Group Box 321" hidden="1">
              <a:extLst>
                <a:ext uri="{63B3BB69-23CF-44E3-9099-C40C66FF867C}">
                  <a14:compatExt spid="_x0000_s174401"/>
                </a:ext>
                <a:ext uri="{FF2B5EF4-FFF2-40B4-BE49-F238E27FC236}">
                  <a16:creationId xmlns:a16="http://schemas.microsoft.com/office/drawing/2014/main" id="{00000000-0008-0000-0100-00004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54</xdr:row>
          <xdr:rowOff>0</xdr:rowOff>
        </xdr:from>
        <xdr:to>
          <xdr:col>14</xdr:col>
          <xdr:colOff>523875</xdr:colOff>
          <xdr:row>56</xdr:row>
          <xdr:rowOff>66675</xdr:rowOff>
        </xdr:to>
        <xdr:sp macro="" textlink="">
          <xdr:nvSpPr>
            <xdr:cNvPr id="174402" name="Group Box 322" hidden="1">
              <a:extLst>
                <a:ext uri="{63B3BB69-23CF-44E3-9099-C40C66FF867C}">
                  <a14:compatExt spid="_x0000_s174402"/>
                </a:ext>
                <a:ext uri="{FF2B5EF4-FFF2-40B4-BE49-F238E27FC236}">
                  <a16:creationId xmlns:a16="http://schemas.microsoft.com/office/drawing/2014/main" id="{00000000-0008-0000-0100-00004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0</xdr:rowOff>
        </xdr:from>
        <xdr:to>
          <xdr:col>11</xdr:col>
          <xdr:colOff>95250</xdr:colOff>
          <xdr:row>56</xdr:row>
          <xdr:rowOff>38100</xdr:rowOff>
        </xdr:to>
        <xdr:sp macro="" textlink="">
          <xdr:nvSpPr>
            <xdr:cNvPr id="174403" name="Group Box 323" hidden="1">
              <a:extLst>
                <a:ext uri="{63B3BB69-23CF-44E3-9099-C40C66FF867C}">
                  <a14:compatExt spid="_x0000_s174403"/>
                </a:ext>
                <a:ext uri="{FF2B5EF4-FFF2-40B4-BE49-F238E27FC236}">
                  <a16:creationId xmlns:a16="http://schemas.microsoft.com/office/drawing/2014/main" id="{00000000-0008-0000-0100-00004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1306558</xdr:colOff>
      <xdr:row>0</xdr:row>
      <xdr:rowOff>60614</xdr:rowOff>
    </xdr:from>
    <xdr:to>
      <xdr:col>12</xdr:col>
      <xdr:colOff>172387</xdr:colOff>
      <xdr:row>3</xdr:row>
      <xdr:rowOff>57754</xdr:rowOff>
    </xdr:to>
    <xdr:pic>
      <xdr:nvPicPr>
        <xdr:cNvPr id="2" name="Image 1" descr="https://www.energir.com/~/media/Files/Corporatif/Logos/Energir_2C_PNG.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72619" y="60614"/>
          <a:ext cx="2026859" cy="747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153</xdr:row>
          <xdr:rowOff>76200</xdr:rowOff>
        </xdr:from>
        <xdr:to>
          <xdr:col>2</xdr:col>
          <xdr:colOff>1057275</xdr:colOff>
          <xdr:row>155</xdr:row>
          <xdr:rowOff>19050</xdr:rowOff>
        </xdr:to>
        <xdr:sp macro="" textlink="">
          <xdr:nvSpPr>
            <xdr:cNvPr id="176132" name="Check Box 4" hidden="1">
              <a:extLst>
                <a:ext uri="{63B3BB69-23CF-44E3-9099-C40C66FF867C}">
                  <a14:compatExt spid="_x0000_s176132"/>
                </a:ext>
                <a:ext uri="{FF2B5EF4-FFF2-40B4-BE49-F238E27FC236}">
                  <a16:creationId xmlns:a16="http://schemas.microsoft.com/office/drawing/2014/main" id="{00000000-0008-0000-0300-000004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95250</xdr:rowOff>
        </xdr:from>
        <xdr:to>
          <xdr:col>2</xdr:col>
          <xdr:colOff>1057275</xdr:colOff>
          <xdr:row>157</xdr:row>
          <xdr:rowOff>28575</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300-000005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162</xdr:row>
          <xdr:rowOff>66675</xdr:rowOff>
        </xdr:from>
        <xdr:to>
          <xdr:col>2</xdr:col>
          <xdr:colOff>1057275</xdr:colOff>
          <xdr:row>164</xdr:row>
          <xdr:rowOff>19050</xdr:rowOff>
        </xdr:to>
        <xdr:sp macro="" textlink="">
          <xdr:nvSpPr>
            <xdr:cNvPr id="176134" name="Check Box 6" hidden="1">
              <a:extLst>
                <a:ext uri="{63B3BB69-23CF-44E3-9099-C40C66FF867C}">
                  <a14:compatExt spid="_x0000_s176134"/>
                </a:ext>
                <a:ext uri="{FF2B5EF4-FFF2-40B4-BE49-F238E27FC236}">
                  <a16:creationId xmlns:a16="http://schemas.microsoft.com/office/drawing/2014/main" id="{00000000-0008-0000-0300-000006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149</xdr:row>
          <xdr:rowOff>76200</xdr:rowOff>
        </xdr:from>
        <xdr:to>
          <xdr:col>2</xdr:col>
          <xdr:colOff>1057275</xdr:colOff>
          <xdr:row>151</xdr:row>
          <xdr:rowOff>28575</xdr:rowOff>
        </xdr:to>
        <xdr:sp macro="" textlink="">
          <xdr:nvSpPr>
            <xdr:cNvPr id="176135" name="Check Box 7" hidden="1">
              <a:extLst>
                <a:ext uri="{63B3BB69-23CF-44E3-9099-C40C66FF867C}">
                  <a14:compatExt spid="_x0000_s176135"/>
                </a:ext>
                <a:ext uri="{FF2B5EF4-FFF2-40B4-BE49-F238E27FC236}">
                  <a16:creationId xmlns:a16="http://schemas.microsoft.com/office/drawing/2014/main" id="{00000000-0008-0000-0300-000007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151</xdr:row>
          <xdr:rowOff>76200</xdr:rowOff>
        </xdr:from>
        <xdr:to>
          <xdr:col>2</xdr:col>
          <xdr:colOff>1057275</xdr:colOff>
          <xdr:row>153</xdr:row>
          <xdr:rowOff>19050</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300-000008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14</xdr:col>
      <xdr:colOff>1324426</xdr:colOff>
      <xdr:row>0</xdr:row>
      <xdr:rowOff>81647</xdr:rowOff>
    </xdr:from>
    <xdr:to>
      <xdr:col>17</xdr:col>
      <xdr:colOff>949940</xdr:colOff>
      <xdr:row>3</xdr:row>
      <xdr:rowOff>130769</xdr:rowOff>
    </xdr:to>
    <xdr:pic>
      <xdr:nvPicPr>
        <xdr:cNvPr id="8" name="Image 7" descr="https://www.energir.com/~/media/Files/Corporatif/Logos/Energir_2C_PNG.png">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5069" y="81647"/>
          <a:ext cx="2038603" cy="76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679778</xdr:colOff>
      <xdr:row>1</xdr:row>
      <xdr:rowOff>0</xdr:rowOff>
    </xdr:from>
    <xdr:to>
      <xdr:col>15</xdr:col>
      <xdr:colOff>249751</xdr:colOff>
      <xdr:row>2</xdr:row>
      <xdr:rowOff>207146</xdr:rowOff>
    </xdr:to>
    <xdr:pic>
      <xdr:nvPicPr>
        <xdr:cNvPr id="2" name="Image 1" descr="https://www.energir.com/~/media/Files/Corporatif/Logos/Energir_2C_PNG.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4707" y="163286"/>
          <a:ext cx="2017807" cy="761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181134</xdr:colOff>
          <xdr:row>0</xdr:row>
          <xdr:rowOff>-801932</xdr:rowOff>
        </xdr:from>
        <xdr:to>
          <xdr:col>2</xdr:col>
          <xdr:colOff>181134</xdr:colOff>
          <xdr:row>0</xdr:row>
          <xdr:rowOff>-801932</xdr:rowOff>
        </xdr:to>
        <xdr:grpSp>
          <xdr:nvGrpSpPr>
            <xdr:cNvPr id="3" name="Groupe 2">
              <a:extLst>
                <a:ext uri="{FF2B5EF4-FFF2-40B4-BE49-F238E27FC236}">
                  <a16:creationId xmlns:a16="http://schemas.microsoft.com/office/drawing/2014/main" id="{00000000-0008-0000-0400-000003000000}"/>
                </a:ext>
              </a:extLst>
            </xdr:cNvPr>
            <xdr:cNvGrpSpPr/>
          </xdr:nvGrpSpPr>
          <xdr:grpSpPr>
            <a:xfrm>
              <a:off x="570072" y="-801932"/>
              <a:ext cx="0" cy="0"/>
              <a:chOff x="570072" y="-8019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95250</xdr:rowOff>
        </xdr:from>
        <xdr:to>
          <xdr:col>2</xdr:col>
          <xdr:colOff>1019175</xdr:colOff>
          <xdr:row>43</xdr:row>
          <xdr:rowOff>28575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95250</xdr:rowOff>
        </xdr:from>
        <xdr:to>
          <xdr:col>2</xdr:col>
          <xdr:colOff>1019175</xdr:colOff>
          <xdr:row>45</xdr:row>
          <xdr:rowOff>28575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95250</xdr:rowOff>
        </xdr:from>
        <xdr:to>
          <xdr:col>2</xdr:col>
          <xdr:colOff>1019175</xdr:colOff>
          <xdr:row>39</xdr:row>
          <xdr:rowOff>28575</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400-00001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95250</xdr:rowOff>
        </xdr:from>
        <xdr:to>
          <xdr:col>2</xdr:col>
          <xdr:colOff>1019175</xdr:colOff>
          <xdr:row>41</xdr:row>
          <xdr:rowOff>28575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400-00001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207818</xdr:colOff>
      <xdr:row>4</xdr:row>
      <xdr:rowOff>33314</xdr:rowOff>
    </xdr:from>
    <xdr:to>
      <xdr:col>14</xdr:col>
      <xdr:colOff>7543</xdr:colOff>
      <xdr:row>8</xdr:row>
      <xdr:rowOff>127000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5513243" y="2382814"/>
          <a:ext cx="3527175" cy="779486"/>
        </a:xfrm>
        <a:prstGeom prst="roundRect">
          <a:avLst>
            <a:gd name="adj" fmla="val 6332"/>
          </a:avLst>
        </a:prstGeom>
        <a:noFill/>
        <a:ln w="9525">
          <a:solidFill>
            <a:schemeClr val="tx1"/>
          </a:solidFill>
          <a:round/>
          <a:headEnd/>
          <a:tailEnd/>
        </a:ln>
      </xdr:spPr>
    </xdr:sp>
    <xdr:clientData/>
  </xdr:twoCellAnchor>
  <xdr:twoCellAnchor>
    <xdr:from>
      <xdr:col>1</xdr:col>
      <xdr:colOff>4490</xdr:colOff>
      <xdr:row>15</xdr:row>
      <xdr:rowOff>52916</xdr:rowOff>
    </xdr:from>
    <xdr:to>
      <xdr:col>14</xdr:col>
      <xdr:colOff>7543</xdr:colOff>
      <xdr:row>21</xdr:row>
      <xdr:rowOff>11546</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321990" y="4240741"/>
          <a:ext cx="8718428" cy="930180"/>
        </a:xfrm>
        <a:prstGeom prst="roundRect">
          <a:avLst>
            <a:gd name="adj" fmla="val 6448"/>
          </a:avLst>
        </a:prstGeom>
        <a:noFill/>
        <a:ln w="9525">
          <a:solidFill>
            <a:schemeClr val="tx1"/>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133350</xdr:colOff>
      <xdr:row>0</xdr:row>
      <xdr:rowOff>28575</xdr:rowOff>
    </xdr:from>
    <xdr:to>
      <xdr:col>17</xdr:col>
      <xdr:colOff>135215</xdr:colOff>
      <xdr:row>3</xdr:row>
      <xdr:rowOff>56651</xdr:rowOff>
    </xdr:to>
    <xdr:pic>
      <xdr:nvPicPr>
        <xdr:cNvPr id="3" name="Image 2" descr="https://www.energir.com/~/media/Files/Corporatif/Logos/Energir_2C_PNG.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28575"/>
          <a:ext cx="2017355" cy="76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133350</xdr:colOff>
      <xdr:row>0</xdr:row>
      <xdr:rowOff>28575</xdr:rowOff>
    </xdr:from>
    <xdr:to>
      <xdr:col>17</xdr:col>
      <xdr:colOff>133310</xdr:colOff>
      <xdr:row>3</xdr:row>
      <xdr:rowOff>58556</xdr:rowOff>
    </xdr:to>
    <xdr:pic>
      <xdr:nvPicPr>
        <xdr:cNvPr id="2" name="Image 1" descr="https://www.energir.com/~/media/Files/Corporatif/Logos/Energir_2C_PNG.png">
          <a:extLst>
            <a:ext uri="{FF2B5EF4-FFF2-40B4-BE49-F238E27FC236}">
              <a16:creationId xmlns:a16="http://schemas.microsoft.com/office/drawing/2014/main" id="{D3F3CFCC-EA8A-4522-967C-5011A8502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2770" y="28575"/>
          <a:ext cx="2021165" cy="736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86</xdr:row>
          <xdr:rowOff>76200</xdr:rowOff>
        </xdr:from>
        <xdr:to>
          <xdr:col>3</xdr:col>
          <xdr:colOff>514350</xdr:colOff>
          <xdr:row>88</xdr:row>
          <xdr:rowOff>28575</xdr:rowOff>
        </xdr:to>
        <xdr:sp macro="" textlink="">
          <xdr:nvSpPr>
            <xdr:cNvPr id="202787" name="Check Box 35" hidden="1">
              <a:extLst>
                <a:ext uri="{63B3BB69-23CF-44E3-9099-C40C66FF867C}">
                  <a14:compatExt spid="_x0000_s202787"/>
                </a:ext>
                <a:ext uri="{FF2B5EF4-FFF2-40B4-BE49-F238E27FC236}">
                  <a16:creationId xmlns:a16="http://schemas.microsoft.com/office/drawing/2014/main" id="{00000000-0008-0000-0700-000023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0</xdr:rowOff>
        </xdr:from>
        <xdr:to>
          <xdr:col>3</xdr:col>
          <xdr:colOff>514350</xdr:colOff>
          <xdr:row>90</xdr:row>
          <xdr:rowOff>38100</xdr:rowOff>
        </xdr:to>
        <xdr:sp macro="" textlink="">
          <xdr:nvSpPr>
            <xdr:cNvPr id="202790" name="Check Box 38" hidden="1">
              <a:extLst>
                <a:ext uri="{63B3BB69-23CF-44E3-9099-C40C66FF867C}">
                  <a14:compatExt spid="_x0000_s202790"/>
                </a:ext>
                <a:ext uri="{FF2B5EF4-FFF2-40B4-BE49-F238E27FC236}">
                  <a16:creationId xmlns:a16="http://schemas.microsoft.com/office/drawing/2014/main" id="{00000000-0008-0000-0700-000026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381000</xdr:colOff>
      <xdr:row>0</xdr:row>
      <xdr:rowOff>28575</xdr:rowOff>
    </xdr:from>
    <xdr:to>
      <xdr:col>18</xdr:col>
      <xdr:colOff>174585</xdr:colOff>
      <xdr:row>3</xdr:row>
      <xdr:rowOff>75701</xdr:rowOff>
    </xdr:to>
    <xdr:pic>
      <xdr:nvPicPr>
        <xdr:cNvPr id="5" name="Image 4" descr="https://www.energir.com/~/media/Files/Corporatif/Logos/Energir_2C_PNG.pn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28575"/>
          <a:ext cx="2017355" cy="77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247650</xdr:colOff>
          <xdr:row>5</xdr:row>
          <xdr:rowOff>0</xdr:rowOff>
        </xdr:from>
        <xdr:to>
          <xdr:col>3</xdr:col>
          <xdr:colOff>714375</xdr:colOff>
          <xdr:row>5</xdr:row>
          <xdr:rowOff>209550</xdr:rowOff>
        </xdr:to>
        <xdr:sp macro="" textlink="">
          <xdr:nvSpPr>
            <xdr:cNvPr id="202791" name="Check Box 39" hidden="1">
              <a:extLst>
                <a:ext uri="{63B3BB69-23CF-44E3-9099-C40C66FF867C}">
                  <a14:compatExt spid="_x0000_s202791"/>
                </a:ext>
                <a:ext uri="{FF2B5EF4-FFF2-40B4-BE49-F238E27FC236}">
                  <a16:creationId xmlns:a16="http://schemas.microsoft.com/office/drawing/2014/main" id="{00000000-0008-0000-0700-000027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19050</xdr:rowOff>
        </xdr:from>
        <xdr:to>
          <xdr:col>3</xdr:col>
          <xdr:colOff>714375</xdr:colOff>
          <xdr:row>6</xdr:row>
          <xdr:rowOff>219075</xdr:rowOff>
        </xdr:to>
        <xdr:sp macro="" textlink="">
          <xdr:nvSpPr>
            <xdr:cNvPr id="202792" name="Check Box 40" hidden="1">
              <a:extLst>
                <a:ext uri="{63B3BB69-23CF-44E3-9099-C40C66FF867C}">
                  <a14:compatExt spid="_x0000_s202792"/>
                </a:ext>
                <a:ext uri="{FF2B5EF4-FFF2-40B4-BE49-F238E27FC236}">
                  <a16:creationId xmlns:a16="http://schemas.microsoft.com/office/drawing/2014/main" id="{00000000-0008-0000-0700-000028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381000</xdr:colOff>
      <xdr:row>0</xdr:row>
      <xdr:rowOff>28575</xdr:rowOff>
    </xdr:from>
    <xdr:to>
      <xdr:col>18</xdr:col>
      <xdr:colOff>170775</xdr:colOff>
      <xdr:row>3</xdr:row>
      <xdr:rowOff>77606</xdr:rowOff>
    </xdr:to>
    <xdr:pic>
      <xdr:nvPicPr>
        <xdr:cNvPr id="2" name="Image 1" descr="https://www.energir.com/~/media/Files/Corporatif/Logos/Energir_2C_PNG.png">
          <a:extLst>
            <a:ext uri="{FF2B5EF4-FFF2-40B4-BE49-F238E27FC236}">
              <a16:creationId xmlns:a16="http://schemas.microsoft.com/office/drawing/2014/main" id="{FB3C4558-5F12-412E-A4E8-02BF3626C5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0420" y="28575"/>
          <a:ext cx="2011005" cy="755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238125</xdr:colOff>
          <xdr:row>5</xdr:row>
          <xdr:rowOff>0</xdr:rowOff>
        </xdr:from>
        <xdr:to>
          <xdr:col>3</xdr:col>
          <xdr:colOff>704850</xdr:colOff>
          <xdr:row>5</xdr:row>
          <xdr:rowOff>200025</xdr:rowOff>
        </xdr:to>
        <xdr:sp macro="" textlink="">
          <xdr:nvSpPr>
            <xdr:cNvPr id="202793" name="Check Box 41" hidden="1">
              <a:extLst>
                <a:ext uri="{63B3BB69-23CF-44E3-9099-C40C66FF867C}">
                  <a14:compatExt spid="_x0000_s202793"/>
                </a:ext>
                <a:ext uri="{FF2B5EF4-FFF2-40B4-BE49-F238E27FC236}">
                  <a16:creationId xmlns:a16="http://schemas.microsoft.com/office/drawing/2014/main" id="{00000000-0008-0000-0700-000029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9525</xdr:rowOff>
        </xdr:from>
        <xdr:to>
          <xdr:col>3</xdr:col>
          <xdr:colOff>704850</xdr:colOff>
          <xdr:row>6</xdr:row>
          <xdr:rowOff>219075</xdr:rowOff>
        </xdr:to>
        <xdr:sp macro="" textlink="">
          <xdr:nvSpPr>
            <xdr:cNvPr id="202794" name="Check Box 42" hidden="1">
              <a:extLst>
                <a:ext uri="{63B3BB69-23CF-44E3-9099-C40C66FF867C}">
                  <a14:compatExt spid="_x0000_s202794"/>
                </a:ext>
                <a:ext uri="{FF2B5EF4-FFF2-40B4-BE49-F238E27FC236}">
                  <a16:creationId xmlns:a16="http://schemas.microsoft.com/office/drawing/2014/main" id="{00000000-0008-0000-0700-00002A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0</xdr:rowOff>
        </xdr:from>
        <xdr:to>
          <xdr:col>3</xdr:col>
          <xdr:colOff>514350</xdr:colOff>
          <xdr:row>90</xdr:row>
          <xdr:rowOff>47625</xdr:rowOff>
        </xdr:to>
        <xdr:sp macro="" textlink="">
          <xdr:nvSpPr>
            <xdr:cNvPr id="202795" name="Check Box 43" hidden="1">
              <a:extLst>
                <a:ext uri="{63B3BB69-23CF-44E3-9099-C40C66FF867C}">
                  <a14:compatExt spid="_x0000_s202795"/>
                </a:ext>
                <a:ext uri="{FF2B5EF4-FFF2-40B4-BE49-F238E27FC236}">
                  <a16:creationId xmlns:a16="http://schemas.microsoft.com/office/drawing/2014/main" id="{00000000-0008-0000-0700-00002B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796925</xdr:colOff>
      <xdr:row>44</xdr:row>
      <xdr:rowOff>92075</xdr:rowOff>
    </xdr:from>
    <xdr:to>
      <xdr:col>13</xdr:col>
      <xdr:colOff>6350</xdr:colOff>
      <xdr:row>68</xdr:row>
      <xdr:rowOff>6350</xdr:rowOff>
    </xdr:to>
    <xdr:sp macro="" textlink="">
      <xdr:nvSpPr>
        <xdr:cNvPr id="2" name="ZoneTexte 1">
          <a:extLst>
            <a:ext uri="{FF2B5EF4-FFF2-40B4-BE49-F238E27FC236}">
              <a16:creationId xmlns:a16="http://schemas.microsoft.com/office/drawing/2014/main" id="{00000000-0008-0000-0800-000002000000}"/>
            </a:ext>
          </a:extLst>
        </xdr:cNvPr>
        <xdr:cNvSpPr txBox="1"/>
      </xdr:nvSpPr>
      <xdr:spPr>
        <a:xfrm>
          <a:off x="4435475" y="7883525"/>
          <a:ext cx="10353675"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8000">
              <a:solidFill>
                <a:srgbClr val="FF0000"/>
              </a:solidFill>
            </a:rPr>
            <a:t>NE PAS</a:t>
          </a:r>
          <a:r>
            <a:rPr lang="fr-CA" sz="8000" baseline="0">
              <a:solidFill>
                <a:srgbClr val="FF0000"/>
              </a:solidFill>
            </a:rPr>
            <a:t> MODIFIER / METTRE EN FORME CET ONGLET</a:t>
          </a:r>
          <a:endParaRPr lang="fr-CA" sz="8000">
            <a:solidFill>
              <a:srgbClr val="FF0000"/>
            </a:solidFill>
          </a:endParaRPr>
        </a:p>
      </xdr:txBody>
    </xdr:sp>
    <xdr:clientData/>
  </xdr:twoCellAnchor>
</xdr:wsDr>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ergir.com/files/energir_common/import/Fichiers/Affaires/EE_Programmes/Etudes_et_aide/2023/GuideParticipant_Etudes-implantation_EN_2023-11.pdf" TargetMode="External"/><Relationship Id="rId1" Type="http://schemas.openxmlformats.org/officeDocument/2006/relationships/hyperlink" Target="https://energir.com/files/energir_common/import/Fichiers/Affaires/EE_Programmes/Etudes_et_aide/2023/GuideParticipant_Etudes-implantation_EN_2023-11.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mailto:efficaciteenergetique@energir.com"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2.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fficaciteenergetique@energir.com"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drawing" Target="../drawings/drawing4.xml"/><Relationship Id="rId7" Type="http://schemas.openxmlformats.org/officeDocument/2006/relationships/ctrlProp" Target="../ctrlProps/ctrlProp301.xml"/><Relationship Id="rId2" Type="http://schemas.openxmlformats.org/officeDocument/2006/relationships/printerSettings" Target="../printerSettings/printerSettings4.bin"/><Relationship Id="rId1" Type="http://schemas.openxmlformats.org/officeDocument/2006/relationships/hyperlink" Target="mailto:efficaciteenergetique@energir.com" TargetMode="External"/><Relationship Id="rId6" Type="http://schemas.openxmlformats.org/officeDocument/2006/relationships/ctrlProp" Target="../ctrlProps/ctrlProp300.xml"/><Relationship Id="rId5" Type="http://schemas.openxmlformats.org/officeDocument/2006/relationships/ctrlProp" Target="../ctrlProps/ctrlProp299.xml"/><Relationship Id="rId10" Type="http://schemas.openxmlformats.org/officeDocument/2006/relationships/comments" Target="../comments1.xml"/><Relationship Id="rId4" Type="http://schemas.openxmlformats.org/officeDocument/2006/relationships/vmlDrawing" Target="../drawings/vmlDrawing2.vml"/><Relationship Id="rId9" Type="http://schemas.openxmlformats.org/officeDocument/2006/relationships/ctrlProp" Target="../ctrlProps/ctrlProp30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7.xml"/><Relationship Id="rId3" Type="http://schemas.openxmlformats.org/officeDocument/2006/relationships/drawing" Target="../drawings/drawing5.xml"/><Relationship Id="rId7" Type="http://schemas.openxmlformats.org/officeDocument/2006/relationships/ctrlProp" Target="../ctrlProps/ctrlProp306.xml"/><Relationship Id="rId2" Type="http://schemas.openxmlformats.org/officeDocument/2006/relationships/printerSettings" Target="../printerSettings/printerSettings5.bin"/><Relationship Id="rId1" Type="http://schemas.openxmlformats.org/officeDocument/2006/relationships/hyperlink" Target="mailto:efficaciteenergetique@energir.com" TargetMode="External"/><Relationship Id="rId6" Type="http://schemas.openxmlformats.org/officeDocument/2006/relationships/ctrlProp" Target="../ctrlProps/ctrlProp305.xml"/><Relationship Id="rId5" Type="http://schemas.openxmlformats.org/officeDocument/2006/relationships/ctrlProp" Target="../ctrlProps/ctrlProp304.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nergir.com/files/energir_common/import/Fichiers/Affaires/EE_Programmes/Etudes_et_aide/2018/Plandesuivi_annexe2_EN.docx" TargetMode="Externa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2.xml"/><Relationship Id="rId3" Type="http://schemas.openxmlformats.org/officeDocument/2006/relationships/vmlDrawing" Target="../drawings/vmlDrawing5.vml"/><Relationship Id="rId7" Type="http://schemas.openxmlformats.org/officeDocument/2006/relationships/ctrlProp" Target="../ctrlProps/ctrlProp31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0.xml"/><Relationship Id="rId5" Type="http://schemas.openxmlformats.org/officeDocument/2006/relationships/ctrlProp" Target="../ctrlProps/ctrlProp309.xml"/><Relationship Id="rId10" Type="http://schemas.openxmlformats.org/officeDocument/2006/relationships/ctrlProp" Target="../ctrlProps/ctrlProp314.xml"/><Relationship Id="rId4" Type="http://schemas.openxmlformats.org/officeDocument/2006/relationships/ctrlProp" Target="../ctrlProps/ctrlProp308.xml"/><Relationship Id="rId9" Type="http://schemas.openxmlformats.org/officeDocument/2006/relationships/ctrlProp" Target="../ctrlProps/ctrlProp3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F8CC-456D-4E20-9AA2-337DCBAFD42F}">
  <sheetPr codeName="Feuil22"/>
  <dimension ref="B1:AC68"/>
  <sheetViews>
    <sheetView showGridLines="0" tabSelected="1" zoomScaleNormal="100" workbookViewId="0">
      <selection activeCell="B2" sqref="B2:P7"/>
    </sheetView>
  </sheetViews>
  <sheetFormatPr baseColWidth="10" defaultColWidth="10.625" defaultRowHeight="14.25"/>
  <cols>
    <col min="1" max="4" width="3.625" customWidth="1"/>
    <col min="5" max="29" width="10.625" customWidth="1"/>
    <col min="31" max="31" width="10.625" customWidth="1"/>
  </cols>
  <sheetData>
    <row r="1" spans="2:21" ht="13.5" customHeight="1">
      <c r="B1" s="70"/>
      <c r="C1" s="70"/>
      <c r="D1" s="70"/>
      <c r="E1" s="70"/>
      <c r="F1" s="70"/>
      <c r="G1" s="70"/>
      <c r="H1" s="70"/>
      <c r="I1" s="70"/>
      <c r="J1" s="70"/>
      <c r="K1" s="70"/>
      <c r="L1" s="70"/>
      <c r="M1" s="70"/>
      <c r="N1" s="70"/>
      <c r="O1" s="70"/>
    </row>
    <row r="2" spans="2:21" ht="26.25">
      <c r="B2" s="41" t="s">
        <v>95</v>
      </c>
      <c r="C2" s="70"/>
      <c r="D2" s="70"/>
      <c r="F2" s="70"/>
      <c r="G2" s="71"/>
      <c r="H2" s="71"/>
      <c r="I2" s="71"/>
      <c r="J2" s="71"/>
      <c r="K2" s="71"/>
      <c r="L2" s="71"/>
      <c r="M2" s="71"/>
      <c r="N2" s="71"/>
      <c r="O2" s="71"/>
      <c r="P2" s="55"/>
      <c r="Q2" s="55"/>
      <c r="R2" s="55"/>
      <c r="S2" s="55"/>
      <c r="T2" s="55"/>
      <c r="U2" s="55"/>
    </row>
    <row r="3" spans="2:21" ht="18">
      <c r="B3" s="72" t="s">
        <v>96</v>
      </c>
      <c r="C3" s="70"/>
      <c r="D3" s="70"/>
      <c r="F3" s="70"/>
      <c r="G3" s="70"/>
      <c r="H3" s="73"/>
      <c r="I3" s="73"/>
      <c r="J3" s="74"/>
      <c r="K3" s="74"/>
      <c r="L3" s="74"/>
      <c r="M3" s="74"/>
      <c r="N3" s="74"/>
      <c r="O3" s="74"/>
    </row>
    <row r="4" spans="2:21" ht="26.25">
      <c r="B4" s="70"/>
      <c r="C4" s="70"/>
      <c r="D4" s="70"/>
      <c r="E4" s="70"/>
      <c r="F4" s="75"/>
      <c r="G4" s="70"/>
      <c r="H4" s="73"/>
      <c r="I4" s="73"/>
      <c r="J4" s="74"/>
      <c r="K4" s="74"/>
      <c r="L4" s="74"/>
      <c r="M4" s="74"/>
      <c r="N4" s="74"/>
      <c r="O4" s="74"/>
    </row>
    <row r="5" spans="2:21" ht="14.1" customHeight="1">
      <c r="B5" s="95" t="s">
        <v>97</v>
      </c>
      <c r="C5" s="70"/>
      <c r="D5" s="70"/>
      <c r="F5" s="94"/>
      <c r="G5" s="94"/>
      <c r="H5" s="94"/>
      <c r="I5" s="94"/>
      <c r="J5" s="94"/>
      <c r="K5" s="94"/>
      <c r="L5" s="94"/>
      <c r="M5" s="94"/>
      <c r="N5" s="70"/>
      <c r="O5" s="70"/>
    </row>
    <row r="6" spans="2:21" ht="14.1" customHeight="1">
      <c r="B6" s="95" t="s">
        <v>98</v>
      </c>
      <c r="C6" s="70"/>
      <c r="D6" s="70"/>
      <c r="F6" s="94"/>
      <c r="G6" s="94"/>
      <c r="H6" s="94"/>
      <c r="I6" s="94"/>
      <c r="J6" s="94"/>
      <c r="K6" s="94"/>
      <c r="L6" s="94"/>
      <c r="M6" s="95"/>
      <c r="N6" s="70"/>
      <c r="O6" s="70"/>
    </row>
    <row r="7" spans="2:21">
      <c r="B7" s="485" t="s">
        <v>99</v>
      </c>
      <c r="C7" s="485"/>
      <c r="D7" s="485"/>
      <c r="E7" s="485"/>
      <c r="F7" s="485"/>
      <c r="G7" s="485"/>
      <c r="H7" s="485"/>
      <c r="I7" s="485"/>
      <c r="J7" s="485"/>
      <c r="K7" s="485"/>
      <c r="L7" s="485"/>
      <c r="M7" s="486"/>
      <c r="N7" s="486"/>
      <c r="O7" s="486"/>
      <c r="P7" s="486"/>
    </row>
    <row r="8" spans="2:21" ht="15">
      <c r="B8" s="70"/>
      <c r="C8" s="70"/>
      <c r="D8" s="70"/>
      <c r="E8" s="70"/>
      <c r="F8" s="70"/>
      <c r="G8" s="70"/>
      <c r="H8" s="70"/>
      <c r="I8" s="70"/>
      <c r="J8" s="70"/>
      <c r="K8" s="109"/>
      <c r="L8" s="70"/>
      <c r="N8" s="70"/>
      <c r="O8" s="70"/>
    </row>
    <row r="9" spans="2:21">
      <c r="B9" s="88"/>
      <c r="C9" s="70"/>
      <c r="E9" s="70"/>
      <c r="F9" s="70"/>
      <c r="G9" s="70"/>
      <c r="H9" s="70"/>
      <c r="I9" s="70"/>
      <c r="J9" s="70"/>
      <c r="K9" s="70"/>
      <c r="L9" s="70"/>
      <c r="M9" s="70"/>
      <c r="N9" s="70"/>
      <c r="O9" s="70"/>
    </row>
    <row r="10" spans="2:21">
      <c r="B10" s="88"/>
      <c r="C10" s="70"/>
      <c r="E10" s="70"/>
      <c r="F10" s="70"/>
      <c r="G10" s="70"/>
      <c r="H10" s="70"/>
      <c r="I10" s="70"/>
      <c r="J10" s="70"/>
      <c r="K10" s="70"/>
      <c r="L10" s="70"/>
      <c r="M10" s="70"/>
      <c r="N10" s="70"/>
      <c r="O10" s="70"/>
    </row>
    <row r="11" spans="2:21" ht="6.6" customHeight="1">
      <c r="B11" s="88"/>
      <c r="C11" s="70"/>
      <c r="E11" s="70"/>
      <c r="F11" s="70"/>
      <c r="G11" s="70"/>
      <c r="H11" s="70"/>
      <c r="I11" s="70"/>
      <c r="J11" s="70"/>
      <c r="K11" s="70"/>
      <c r="L11" s="70"/>
      <c r="M11" s="70"/>
      <c r="N11" s="70"/>
      <c r="O11" s="70"/>
    </row>
    <row r="12" spans="2:21">
      <c r="B12" s="70"/>
      <c r="C12" s="70"/>
      <c r="D12" s="70"/>
      <c r="E12" s="89"/>
      <c r="H12" s="70"/>
      <c r="I12" s="57"/>
      <c r="J12" s="70"/>
      <c r="K12" s="70"/>
      <c r="L12" s="70"/>
      <c r="M12" s="70"/>
      <c r="N12" s="70"/>
      <c r="O12" s="70"/>
    </row>
    <row r="13" spans="2:21" ht="6.6" customHeight="1">
      <c r="B13" s="70"/>
      <c r="C13" s="70"/>
      <c r="D13" s="70"/>
      <c r="E13" s="89"/>
      <c r="H13" s="70"/>
      <c r="I13" s="57"/>
      <c r="J13" s="70"/>
      <c r="K13" s="70"/>
      <c r="L13" s="70"/>
      <c r="M13" s="70"/>
      <c r="N13" s="70"/>
      <c r="O13" s="70"/>
    </row>
    <row r="14" spans="2:21">
      <c r="B14" s="70"/>
      <c r="C14" s="70"/>
      <c r="D14" s="70"/>
      <c r="E14" s="70"/>
      <c r="F14" s="70"/>
      <c r="G14" s="70"/>
      <c r="H14" s="70"/>
      <c r="I14" s="70"/>
      <c r="J14" s="70"/>
      <c r="K14" s="70"/>
      <c r="L14" s="70"/>
      <c r="N14" s="70"/>
      <c r="O14" s="70"/>
    </row>
    <row r="15" spans="2:21" ht="15">
      <c r="B15" s="70"/>
      <c r="C15" s="70"/>
      <c r="D15" s="70"/>
      <c r="E15" s="70"/>
      <c r="F15" s="70"/>
      <c r="G15" s="70"/>
      <c r="H15" s="70"/>
      <c r="I15" s="70"/>
      <c r="J15" s="70"/>
      <c r="K15" s="70"/>
      <c r="L15" s="70"/>
      <c r="M15" s="95"/>
      <c r="N15" s="70"/>
      <c r="O15" s="70"/>
    </row>
    <row r="16" spans="2:21">
      <c r="B16" s="70"/>
      <c r="C16" s="70"/>
      <c r="D16" s="70"/>
      <c r="E16" s="70"/>
      <c r="F16" s="70"/>
      <c r="G16" s="70"/>
      <c r="H16" s="70"/>
      <c r="I16" s="70"/>
      <c r="J16" s="70"/>
      <c r="K16" s="70"/>
      <c r="L16" s="110"/>
    </row>
    <row r="17" spans="2:29" ht="15">
      <c r="B17" s="70"/>
      <c r="C17" s="70"/>
      <c r="D17" s="70"/>
      <c r="E17" s="70"/>
      <c r="F17" s="70"/>
      <c r="G17" s="70"/>
      <c r="H17" s="70"/>
      <c r="I17" s="70"/>
      <c r="J17" s="70"/>
      <c r="K17" s="70"/>
      <c r="L17" s="70"/>
      <c r="M17" s="95"/>
      <c r="N17" s="70"/>
      <c r="O17" s="70"/>
    </row>
    <row r="18" spans="2:29" ht="15">
      <c r="B18" s="70"/>
      <c r="C18" s="70"/>
      <c r="D18" s="70"/>
      <c r="E18" s="70"/>
      <c r="F18" s="70"/>
      <c r="G18" s="70"/>
      <c r="H18" s="70"/>
      <c r="I18" s="70"/>
      <c r="J18" s="70"/>
      <c r="K18" s="70"/>
      <c r="L18" s="70"/>
      <c r="M18" s="70"/>
      <c r="N18" s="70"/>
      <c r="O18" s="70"/>
      <c r="R18" s="70"/>
      <c r="S18" s="488"/>
      <c r="T18" s="488"/>
      <c r="U18" s="488"/>
      <c r="V18" s="488"/>
      <c r="W18" s="488"/>
      <c r="X18" s="488"/>
      <c r="Y18" s="488"/>
      <c r="Z18" s="488"/>
      <c r="AA18" s="488"/>
      <c r="AB18" s="70"/>
      <c r="AC18" s="70"/>
    </row>
    <row r="19" spans="2:29" ht="14.1" customHeight="1">
      <c r="B19" s="70"/>
      <c r="C19" s="70"/>
      <c r="D19" s="70"/>
      <c r="E19" s="94"/>
      <c r="F19" s="94"/>
      <c r="G19" s="94"/>
      <c r="H19" s="94"/>
      <c r="I19" s="94"/>
      <c r="J19" s="94"/>
      <c r="K19" s="94"/>
      <c r="L19" s="94"/>
      <c r="M19" s="95"/>
      <c r="N19" s="70"/>
      <c r="O19" s="70"/>
      <c r="R19" s="70"/>
      <c r="S19" s="70"/>
      <c r="T19" s="70"/>
      <c r="U19" s="70"/>
      <c r="V19" s="70"/>
      <c r="W19" s="70"/>
      <c r="X19" s="70"/>
      <c r="Y19" s="70"/>
      <c r="Z19" s="70"/>
      <c r="AA19" s="70"/>
      <c r="AB19" s="70"/>
      <c r="AC19" s="70"/>
    </row>
    <row r="20" spans="2:29" ht="15">
      <c r="B20" s="70"/>
      <c r="C20" s="70"/>
      <c r="D20" s="70"/>
      <c r="E20" s="70"/>
      <c r="F20" s="70"/>
      <c r="G20" s="70"/>
      <c r="H20" s="70"/>
      <c r="I20" s="70"/>
      <c r="J20" s="70"/>
      <c r="K20" s="70"/>
      <c r="L20" s="70"/>
      <c r="M20" s="95"/>
      <c r="N20" s="70"/>
      <c r="O20" s="70"/>
      <c r="R20" s="70"/>
      <c r="S20" s="70"/>
      <c r="T20" s="70"/>
      <c r="U20" s="70"/>
      <c r="V20" s="70"/>
      <c r="W20" s="70"/>
      <c r="X20" s="70"/>
      <c r="Y20" s="70"/>
      <c r="Z20" s="70"/>
      <c r="AA20" s="70"/>
      <c r="AB20" s="70"/>
      <c r="AC20" s="70"/>
    </row>
    <row r="21" spans="2:29">
      <c r="B21" s="70"/>
      <c r="C21" s="70"/>
      <c r="D21" s="70"/>
      <c r="E21" s="70"/>
      <c r="F21" s="70"/>
      <c r="G21" s="70"/>
      <c r="H21" s="70"/>
      <c r="I21" s="70"/>
      <c r="J21" s="70"/>
      <c r="K21" s="70"/>
      <c r="L21" s="70"/>
      <c r="R21" s="70"/>
      <c r="S21" s="70"/>
      <c r="T21" s="70"/>
      <c r="U21" s="70"/>
      <c r="V21" s="70"/>
      <c r="W21" s="70"/>
      <c r="X21" s="70"/>
      <c r="Y21" s="70"/>
      <c r="Z21" s="70"/>
      <c r="AA21" s="70"/>
      <c r="AB21" s="70"/>
      <c r="AC21" s="70"/>
    </row>
    <row r="22" spans="2:29">
      <c r="B22" s="70"/>
      <c r="C22" s="70"/>
      <c r="D22" s="70"/>
      <c r="E22" s="70"/>
      <c r="F22" s="70"/>
      <c r="G22" s="70"/>
      <c r="H22" s="70"/>
      <c r="I22" s="70"/>
      <c r="J22" s="70"/>
      <c r="K22" s="70"/>
      <c r="L22" s="70"/>
      <c r="M22" s="70"/>
      <c r="N22" s="70"/>
      <c r="O22" s="70"/>
      <c r="R22" s="70"/>
      <c r="S22" s="70"/>
      <c r="T22" s="70"/>
      <c r="U22" s="70"/>
      <c r="V22" s="70"/>
      <c r="W22" s="70"/>
      <c r="X22" s="70"/>
      <c r="Y22" s="70"/>
      <c r="Z22" s="70"/>
      <c r="AA22" s="70"/>
      <c r="AB22" s="70"/>
      <c r="AC22" s="70"/>
    </row>
    <row r="23" spans="2:29">
      <c r="B23" s="70"/>
      <c r="C23" s="70"/>
      <c r="D23" s="70"/>
      <c r="E23" s="70"/>
      <c r="F23" s="70"/>
      <c r="G23" s="70"/>
      <c r="H23" s="70"/>
      <c r="I23" s="70"/>
      <c r="J23" s="70"/>
      <c r="K23" s="70"/>
      <c r="L23" s="70"/>
      <c r="M23" s="70"/>
      <c r="N23" s="70"/>
      <c r="O23" s="70"/>
      <c r="R23" s="70"/>
      <c r="S23" s="70"/>
      <c r="T23" s="70"/>
      <c r="U23" s="70"/>
      <c r="V23" s="70"/>
      <c r="W23" s="70"/>
      <c r="X23" s="70"/>
      <c r="Y23" s="70"/>
      <c r="Z23" s="70"/>
      <c r="AA23" s="70"/>
      <c r="AB23" s="70"/>
      <c r="AC23" s="70"/>
    </row>
    <row r="24" spans="2:29" ht="15">
      <c r="B24" s="70"/>
      <c r="C24" s="70"/>
      <c r="D24" s="70"/>
      <c r="E24" s="70"/>
      <c r="F24" s="70"/>
      <c r="G24" s="70"/>
      <c r="H24" s="70"/>
      <c r="I24" s="70"/>
      <c r="J24" s="70"/>
      <c r="K24" s="70"/>
      <c r="L24" s="70"/>
      <c r="M24" s="95"/>
      <c r="N24" s="70"/>
      <c r="O24" s="70"/>
      <c r="R24" s="70"/>
      <c r="S24" s="70"/>
      <c r="T24" s="70"/>
      <c r="U24" s="70"/>
      <c r="V24" s="70"/>
      <c r="W24" s="70"/>
      <c r="X24" s="70"/>
      <c r="Y24" s="70"/>
      <c r="Z24" s="70"/>
      <c r="AA24" s="70"/>
      <c r="AB24" s="70"/>
      <c r="AC24" s="70"/>
    </row>
    <row r="25" spans="2:29">
      <c r="B25" s="70"/>
      <c r="C25" s="70"/>
      <c r="D25" s="70"/>
      <c r="E25" s="70"/>
      <c r="F25" s="70"/>
      <c r="G25" s="70"/>
      <c r="H25" s="70"/>
      <c r="I25" s="70"/>
      <c r="J25" s="70"/>
      <c r="K25" s="70"/>
      <c r="L25" s="70"/>
      <c r="R25" s="70"/>
      <c r="S25" s="70"/>
      <c r="T25" s="70"/>
      <c r="U25" s="70"/>
      <c r="V25" s="70"/>
      <c r="W25" s="70"/>
      <c r="X25" s="70"/>
      <c r="Y25" s="70"/>
      <c r="Z25" s="70"/>
      <c r="AB25" s="70"/>
      <c r="AC25" s="70"/>
    </row>
    <row r="26" spans="2:29">
      <c r="B26" s="70"/>
      <c r="C26" s="70"/>
      <c r="D26" s="70"/>
      <c r="E26" s="70"/>
      <c r="F26" s="70"/>
      <c r="G26" s="70"/>
      <c r="H26" s="70"/>
      <c r="I26" s="70"/>
      <c r="J26" s="70"/>
      <c r="K26" s="70"/>
      <c r="L26" s="70"/>
      <c r="M26" s="70"/>
      <c r="N26" s="70"/>
      <c r="O26" s="70"/>
      <c r="R26" s="70"/>
      <c r="S26" s="70"/>
      <c r="T26" s="70"/>
      <c r="U26" s="70"/>
      <c r="V26" s="70"/>
      <c r="W26" s="70"/>
      <c r="X26" s="70"/>
      <c r="Y26" s="70"/>
      <c r="Z26" s="70"/>
      <c r="AC26" s="70"/>
    </row>
    <row r="27" spans="2:29">
      <c r="B27" s="70"/>
      <c r="C27" s="70"/>
      <c r="D27" s="70"/>
      <c r="E27" s="70"/>
      <c r="F27" s="70"/>
      <c r="G27" s="70"/>
      <c r="H27" s="70"/>
      <c r="I27" s="70"/>
      <c r="J27" s="70"/>
      <c r="K27" s="70"/>
      <c r="L27" s="70"/>
      <c r="O27" s="70"/>
      <c r="R27" s="70"/>
      <c r="S27" s="70"/>
      <c r="T27" s="70"/>
      <c r="U27" s="70"/>
      <c r="V27" s="70"/>
      <c r="W27" s="70"/>
      <c r="X27" s="70"/>
      <c r="Y27" s="70"/>
      <c r="Z27" s="70"/>
      <c r="AA27" s="70"/>
      <c r="AB27" s="70"/>
      <c r="AC27" s="70"/>
    </row>
    <row r="28" spans="2:29">
      <c r="B28" s="70"/>
      <c r="C28" s="70"/>
      <c r="D28" s="70"/>
      <c r="E28" s="70"/>
      <c r="F28" s="70"/>
      <c r="G28" s="70"/>
      <c r="H28" s="70"/>
      <c r="I28" s="70"/>
      <c r="J28" s="70"/>
      <c r="K28" s="70"/>
      <c r="L28" s="70"/>
      <c r="M28" s="70"/>
      <c r="N28" s="70"/>
      <c r="O28" s="70"/>
      <c r="R28" s="70"/>
      <c r="S28" s="70"/>
      <c r="T28" s="70"/>
      <c r="U28" s="70"/>
      <c r="V28" s="70"/>
      <c r="W28" s="70"/>
      <c r="X28" s="70"/>
      <c r="Y28" s="70"/>
      <c r="Z28" s="70"/>
      <c r="AA28" s="70"/>
      <c r="AB28" s="70"/>
      <c r="AC28" s="70"/>
    </row>
    <row r="29" spans="2:29" ht="15">
      <c r="B29" s="70"/>
      <c r="C29" s="70"/>
      <c r="D29" s="70"/>
      <c r="E29" s="70"/>
      <c r="F29" s="70"/>
      <c r="G29" s="70"/>
      <c r="H29" s="70"/>
      <c r="I29" s="70"/>
      <c r="J29" s="70"/>
      <c r="K29" s="70"/>
      <c r="L29" s="70"/>
      <c r="M29" s="95"/>
      <c r="N29" s="70"/>
      <c r="O29" s="70"/>
      <c r="R29" s="70"/>
      <c r="S29" s="70"/>
      <c r="T29" s="70"/>
      <c r="U29" s="70"/>
      <c r="V29" s="70"/>
      <c r="W29" s="70"/>
      <c r="X29" s="70"/>
      <c r="Y29" s="70"/>
      <c r="Z29" s="70"/>
      <c r="AA29" s="70"/>
      <c r="AB29" s="70"/>
      <c r="AC29" s="70"/>
    </row>
    <row r="30" spans="2:29">
      <c r="B30" s="70"/>
      <c r="C30" s="70"/>
      <c r="D30" s="70"/>
      <c r="E30" s="70"/>
      <c r="F30" s="70"/>
      <c r="G30" s="70"/>
      <c r="H30" s="70"/>
      <c r="I30" s="70"/>
      <c r="J30" s="70"/>
      <c r="K30" s="70"/>
      <c r="L30" s="70"/>
      <c r="R30" s="70"/>
      <c r="S30" s="70"/>
      <c r="T30" s="70"/>
      <c r="U30" s="70"/>
      <c r="V30" s="70"/>
      <c r="W30" s="70"/>
      <c r="X30" s="70"/>
      <c r="Y30" s="70"/>
      <c r="Z30" s="70"/>
      <c r="AA30" s="70"/>
      <c r="AB30" s="70"/>
      <c r="AC30" s="70"/>
    </row>
    <row r="31" spans="2:29">
      <c r="B31" s="70"/>
      <c r="C31" s="70"/>
      <c r="D31" s="70"/>
      <c r="E31" s="70"/>
      <c r="F31" s="70"/>
      <c r="G31" s="70"/>
      <c r="H31" s="70"/>
      <c r="I31" s="70"/>
      <c r="J31" s="70"/>
      <c r="K31" s="70"/>
      <c r="L31" s="70"/>
      <c r="M31" s="70"/>
      <c r="N31" s="70"/>
      <c r="O31" s="70"/>
      <c r="R31" s="70"/>
      <c r="S31" s="70"/>
      <c r="T31" s="70"/>
      <c r="U31" s="70"/>
      <c r="V31" s="70"/>
      <c r="W31" s="70"/>
      <c r="X31" s="70"/>
      <c r="Y31" s="70"/>
      <c r="Z31" s="70"/>
      <c r="AA31" s="70"/>
      <c r="AB31" s="70"/>
      <c r="AC31" s="70"/>
    </row>
    <row r="32" spans="2:29">
      <c r="B32" s="70"/>
      <c r="C32" s="70"/>
      <c r="D32" s="70"/>
      <c r="E32" s="70"/>
      <c r="F32" s="70"/>
      <c r="G32" s="70"/>
      <c r="H32" s="70"/>
      <c r="I32" s="70"/>
      <c r="J32" s="70"/>
      <c r="K32" s="70"/>
      <c r="L32" s="70"/>
      <c r="O32" s="70"/>
      <c r="R32" s="70"/>
      <c r="S32" s="70"/>
      <c r="T32" s="70"/>
      <c r="U32" s="70"/>
      <c r="V32" s="70"/>
      <c r="W32" s="70"/>
      <c r="X32" s="70"/>
      <c r="Y32" s="70"/>
      <c r="Z32" s="70"/>
      <c r="AA32" s="70"/>
      <c r="AB32" s="70"/>
      <c r="AC32" s="70"/>
    </row>
    <row r="33" spans="2:29">
      <c r="B33" s="70"/>
      <c r="C33" s="70"/>
      <c r="D33" s="70"/>
      <c r="E33" s="70"/>
      <c r="F33" s="70"/>
      <c r="G33" s="70"/>
      <c r="H33" s="70"/>
      <c r="I33" s="70"/>
      <c r="J33" s="70"/>
      <c r="K33" s="70"/>
      <c r="L33" s="70"/>
      <c r="M33" s="70"/>
      <c r="N33" s="70"/>
      <c r="O33" s="70"/>
      <c r="R33" s="70"/>
      <c r="S33" s="70"/>
      <c r="T33" s="70"/>
      <c r="U33" s="70"/>
      <c r="V33" s="70"/>
      <c r="W33" s="70"/>
      <c r="X33" s="70"/>
      <c r="Y33" s="70"/>
      <c r="Z33" s="70"/>
      <c r="AA33" s="70"/>
      <c r="AB33" s="70"/>
      <c r="AC33" s="70"/>
    </row>
    <row r="34" spans="2:29" ht="15">
      <c r="B34" s="70"/>
      <c r="C34" s="70"/>
      <c r="D34" s="70"/>
      <c r="E34" s="70"/>
      <c r="F34" s="70"/>
      <c r="G34" s="70"/>
      <c r="H34" s="70"/>
      <c r="I34" s="70"/>
      <c r="J34" s="70"/>
      <c r="K34" s="70"/>
      <c r="L34" s="70"/>
      <c r="M34" s="95"/>
      <c r="N34" s="70"/>
      <c r="O34" s="70"/>
      <c r="R34" s="70"/>
      <c r="S34" s="70"/>
      <c r="T34" s="70"/>
      <c r="U34" s="70"/>
      <c r="V34" s="70"/>
      <c r="W34" s="70"/>
      <c r="X34" s="70"/>
      <c r="Y34" s="70"/>
      <c r="Z34" s="70"/>
      <c r="AA34" s="70"/>
      <c r="AB34" s="70"/>
      <c r="AC34" s="70"/>
    </row>
    <row r="35" spans="2:29" ht="7.15" customHeight="1">
      <c r="B35" s="70"/>
      <c r="C35" s="70"/>
      <c r="D35" s="70"/>
      <c r="E35" s="70"/>
      <c r="F35" s="70"/>
      <c r="G35" s="70"/>
      <c r="H35" s="70"/>
      <c r="I35" s="70"/>
      <c r="J35" s="70"/>
      <c r="K35" s="70"/>
      <c r="L35" s="70"/>
      <c r="R35" s="70"/>
      <c r="S35" s="70"/>
      <c r="T35" s="70"/>
      <c r="U35" s="70"/>
      <c r="V35" s="70"/>
      <c r="W35" s="70"/>
      <c r="X35" s="70"/>
      <c r="Y35" s="70"/>
      <c r="Z35" s="70"/>
      <c r="AA35" s="70"/>
      <c r="AB35" s="70"/>
      <c r="AC35" s="70"/>
    </row>
    <row r="36" spans="2:29">
      <c r="B36" s="70"/>
      <c r="C36" s="70"/>
      <c r="D36" s="70"/>
      <c r="E36" s="70"/>
      <c r="F36" s="70"/>
      <c r="G36" s="70"/>
      <c r="H36" s="70"/>
      <c r="I36" s="70"/>
      <c r="J36" s="70"/>
      <c r="K36" s="70"/>
      <c r="L36" s="70"/>
      <c r="M36" s="70"/>
      <c r="N36" s="70"/>
      <c r="O36" s="70"/>
      <c r="R36" s="70"/>
      <c r="S36" s="70"/>
      <c r="T36" s="70"/>
      <c r="U36" s="70"/>
      <c r="V36" s="70"/>
      <c r="W36" s="70"/>
      <c r="X36" s="70"/>
      <c r="Y36" s="70"/>
      <c r="Z36" s="70"/>
      <c r="AA36" s="70"/>
      <c r="AB36" s="70"/>
      <c r="AC36" s="70"/>
    </row>
    <row r="37" spans="2:29" ht="6.6" customHeight="1">
      <c r="B37" s="70"/>
      <c r="C37" s="70"/>
      <c r="D37" s="70"/>
      <c r="E37" s="70"/>
      <c r="F37" s="70"/>
      <c r="G37" s="70"/>
      <c r="H37" s="70"/>
      <c r="I37" s="70"/>
      <c r="J37" s="70"/>
      <c r="K37" s="70"/>
      <c r="L37" s="70"/>
      <c r="M37" s="70"/>
      <c r="N37" s="70"/>
      <c r="O37" s="70"/>
      <c r="R37" s="70"/>
      <c r="S37" s="70"/>
      <c r="T37" s="70"/>
      <c r="U37" s="70"/>
      <c r="V37" s="70"/>
      <c r="W37" s="70"/>
      <c r="X37" s="70"/>
      <c r="Y37" s="70"/>
      <c r="Z37" s="70"/>
      <c r="AA37" s="70"/>
      <c r="AB37" s="70"/>
      <c r="AC37" s="70"/>
    </row>
    <row r="38" spans="2:29">
      <c r="B38" s="70"/>
      <c r="C38" s="70"/>
      <c r="D38" s="70"/>
      <c r="E38" s="70"/>
      <c r="F38" s="70"/>
      <c r="G38" s="70"/>
      <c r="H38" s="70"/>
      <c r="I38" s="70"/>
      <c r="J38" s="70"/>
      <c r="K38" s="70"/>
      <c r="L38" s="70"/>
      <c r="M38" s="70"/>
      <c r="N38" s="70"/>
      <c r="O38" s="70"/>
      <c r="S38" s="70"/>
      <c r="T38" s="70"/>
      <c r="U38" s="70"/>
      <c r="V38" s="70"/>
      <c r="W38" s="70"/>
      <c r="X38" s="70"/>
      <c r="Y38" s="70"/>
      <c r="Z38" s="70"/>
      <c r="AA38" s="70"/>
      <c r="AB38" s="70"/>
      <c r="AC38" s="70"/>
    </row>
    <row r="39" spans="2:29" ht="6.6" customHeight="1">
      <c r="B39" s="70"/>
      <c r="C39" s="70"/>
      <c r="D39" s="70"/>
      <c r="E39" s="70"/>
      <c r="F39" s="70"/>
      <c r="G39" s="70"/>
      <c r="H39" s="70"/>
      <c r="I39" s="70"/>
      <c r="J39" s="70"/>
      <c r="K39" s="70"/>
      <c r="L39" s="70"/>
      <c r="M39" s="70"/>
      <c r="N39" s="70"/>
      <c r="O39" s="70"/>
      <c r="S39" s="70"/>
      <c r="T39" s="70"/>
      <c r="U39" s="70"/>
      <c r="V39" s="70"/>
      <c r="W39" s="70"/>
      <c r="X39" s="70"/>
      <c r="Y39" s="70"/>
      <c r="Z39" s="70"/>
      <c r="AA39" s="70"/>
      <c r="AB39" s="70"/>
      <c r="AC39" s="70"/>
    </row>
    <row r="40" spans="2:29">
      <c r="B40" s="70"/>
      <c r="C40" s="70"/>
      <c r="D40" s="70"/>
      <c r="E40" s="70"/>
      <c r="F40" s="70"/>
      <c r="G40" s="70"/>
      <c r="H40" s="70"/>
      <c r="I40" s="70"/>
      <c r="J40" s="70"/>
      <c r="K40" s="70"/>
      <c r="L40" s="70"/>
      <c r="M40" s="70"/>
      <c r="N40" s="70"/>
      <c r="O40" s="70"/>
      <c r="S40" s="70"/>
      <c r="T40" s="70"/>
      <c r="U40" s="70"/>
      <c r="V40" s="70"/>
      <c r="W40" s="70"/>
      <c r="X40" s="70"/>
      <c r="Y40" s="70"/>
      <c r="Z40" s="70"/>
      <c r="AA40" s="70"/>
      <c r="AB40" s="70"/>
      <c r="AC40" s="70"/>
    </row>
    <row r="41" spans="2:29" ht="6.6" customHeight="1">
      <c r="B41" s="70"/>
      <c r="C41" s="70"/>
      <c r="D41" s="70"/>
      <c r="E41" s="70"/>
      <c r="F41" s="70"/>
      <c r="G41" s="70"/>
      <c r="H41" s="70"/>
      <c r="I41" s="70"/>
      <c r="J41" s="70"/>
      <c r="K41" s="70"/>
      <c r="L41" s="70"/>
      <c r="M41" s="70"/>
      <c r="N41" s="70"/>
      <c r="O41" s="70"/>
      <c r="S41" s="70"/>
      <c r="T41" s="70"/>
      <c r="U41" s="70"/>
      <c r="V41" s="70"/>
      <c r="W41" s="70"/>
      <c r="X41" s="70"/>
      <c r="Y41" s="70"/>
      <c r="Z41" s="70"/>
      <c r="AA41" s="70"/>
      <c r="AB41" s="70"/>
      <c r="AC41" s="70"/>
    </row>
    <row r="42" spans="2:29">
      <c r="B42" s="70"/>
      <c r="C42" s="70"/>
      <c r="D42" s="70"/>
      <c r="E42" s="70"/>
      <c r="F42" s="70"/>
      <c r="G42" s="70"/>
      <c r="H42" s="70"/>
      <c r="I42" s="70"/>
      <c r="J42" s="70"/>
      <c r="K42" s="70"/>
      <c r="L42" s="70"/>
      <c r="M42" s="70"/>
      <c r="N42" s="70"/>
      <c r="O42" s="70"/>
      <c r="S42" s="70"/>
      <c r="T42" s="70"/>
      <c r="U42" s="70"/>
      <c r="V42" s="70"/>
      <c r="W42" s="70"/>
      <c r="X42" s="70"/>
      <c r="Y42" s="70"/>
      <c r="Z42" s="70"/>
      <c r="AA42" s="70"/>
      <c r="AB42" s="70"/>
      <c r="AC42" s="70"/>
    </row>
    <row r="43" spans="2:29" ht="6.6" customHeight="1">
      <c r="B43" s="70"/>
      <c r="C43" s="70"/>
      <c r="D43" s="70"/>
      <c r="E43" s="70"/>
      <c r="F43" s="70"/>
      <c r="G43" s="70"/>
      <c r="H43" s="70"/>
      <c r="I43" s="70"/>
      <c r="J43" s="70"/>
      <c r="K43" s="70"/>
      <c r="L43" s="70"/>
      <c r="M43" s="70"/>
      <c r="N43" s="70"/>
      <c r="O43" s="70"/>
      <c r="S43" s="70"/>
      <c r="T43" s="70"/>
      <c r="U43" s="70"/>
      <c r="V43" s="70"/>
      <c r="W43" s="70"/>
      <c r="X43" s="70"/>
      <c r="Y43" s="70"/>
      <c r="Z43" s="70"/>
      <c r="AA43" s="70"/>
      <c r="AB43" s="70"/>
      <c r="AC43" s="70"/>
    </row>
    <row r="44" spans="2:29">
      <c r="B44" s="70"/>
      <c r="C44" s="70"/>
      <c r="D44" s="70"/>
      <c r="E44" s="70"/>
      <c r="F44" s="70"/>
      <c r="G44" s="70"/>
      <c r="H44" s="70"/>
      <c r="I44" s="70"/>
      <c r="J44" s="70"/>
      <c r="K44" s="70"/>
      <c r="L44" s="70"/>
      <c r="M44" s="70"/>
      <c r="N44" s="70"/>
      <c r="O44" s="70"/>
      <c r="S44" s="70"/>
      <c r="T44" s="70"/>
      <c r="U44" s="70"/>
      <c r="V44" s="70"/>
      <c r="W44" s="70"/>
      <c r="X44" s="70"/>
      <c r="Y44" s="70"/>
      <c r="Z44" s="70"/>
      <c r="AA44" s="70"/>
      <c r="AB44" s="70"/>
      <c r="AC44" s="70"/>
    </row>
    <row r="45" spans="2:29" ht="15">
      <c r="B45" s="70"/>
      <c r="C45" s="70"/>
      <c r="D45" s="70"/>
      <c r="E45" s="70"/>
      <c r="F45" s="70"/>
      <c r="G45" s="70"/>
      <c r="H45" s="70"/>
      <c r="I45" s="70"/>
      <c r="J45" s="70"/>
      <c r="K45" s="70"/>
      <c r="L45" s="70"/>
      <c r="M45" s="95"/>
      <c r="N45" s="70"/>
      <c r="O45" s="70"/>
      <c r="R45" s="70"/>
      <c r="S45" s="70"/>
      <c r="T45" s="70"/>
      <c r="U45" s="70"/>
      <c r="V45" s="70"/>
      <c r="W45" s="70"/>
      <c r="X45" s="70"/>
      <c r="Y45" s="70"/>
      <c r="Z45" s="70"/>
      <c r="AA45" s="70"/>
      <c r="AB45" s="70"/>
      <c r="AC45" s="70"/>
    </row>
    <row r="46" spans="2:29" ht="15">
      <c r="B46" s="70"/>
      <c r="C46" s="70"/>
      <c r="D46" s="70"/>
      <c r="E46" s="70"/>
      <c r="F46" s="70"/>
      <c r="G46" s="70"/>
      <c r="H46" s="70"/>
      <c r="I46" s="70"/>
      <c r="J46" s="70"/>
      <c r="K46" s="70"/>
      <c r="L46" s="70"/>
      <c r="M46" s="95"/>
      <c r="N46" s="70"/>
      <c r="O46" s="70"/>
      <c r="R46" s="70"/>
      <c r="S46" s="70"/>
      <c r="T46" s="70"/>
      <c r="U46" s="70"/>
      <c r="V46" s="70"/>
      <c r="W46" s="70"/>
      <c r="X46" s="70"/>
      <c r="Y46" s="70"/>
      <c r="Z46" s="70"/>
      <c r="AA46" s="70"/>
      <c r="AB46" s="70"/>
      <c r="AC46" s="70"/>
    </row>
    <row r="47" spans="2:29">
      <c r="B47" s="70"/>
      <c r="C47" s="70"/>
      <c r="D47" s="70"/>
      <c r="E47" s="70"/>
      <c r="F47" s="70"/>
      <c r="G47" s="70"/>
      <c r="H47" s="70"/>
      <c r="I47" s="70"/>
      <c r="J47" s="70"/>
      <c r="K47" s="70"/>
      <c r="L47" s="70"/>
      <c r="M47" s="70"/>
      <c r="N47" s="70"/>
      <c r="O47" s="70"/>
      <c r="R47" s="70"/>
      <c r="S47" s="70"/>
      <c r="T47" s="70"/>
      <c r="U47" s="70"/>
      <c r="V47" s="70"/>
      <c r="W47" s="70"/>
      <c r="X47" s="70"/>
      <c r="Y47" s="70"/>
      <c r="Z47" s="70"/>
      <c r="AA47" s="70"/>
      <c r="AB47" s="70"/>
      <c r="AC47" s="70"/>
    </row>
    <row r="48" spans="2:29">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c r="B49" s="70"/>
      <c r="C49" s="70"/>
      <c r="D49" s="70"/>
      <c r="E49" s="70"/>
      <c r="F49" s="70"/>
      <c r="G49" s="70"/>
      <c r="H49" s="70"/>
      <c r="I49" s="70"/>
      <c r="J49" s="70"/>
      <c r="K49" s="70"/>
      <c r="L49" s="70"/>
      <c r="M49" s="70"/>
      <c r="N49" s="90"/>
      <c r="O49" s="90"/>
      <c r="P49" s="90"/>
      <c r="Q49" s="90"/>
      <c r="R49" s="90"/>
      <c r="S49" s="90"/>
      <c r="T49" s="90"/>
      <c r="U49" s="90"/>
      <c r="V49" s="90"/>
      <c r="W49" s="90"/>
      <c r="X49" s="70"/>
      <c r="Y49" s="70"/>
      <c r="Z49" s="70"/>
      <c r="AA49" s="70"/>
      <c r="AB49" s="70"/>
      <c r="AC49" s="70"/>
    </row>
    <row r="50" spans="2:29">
      <c r="B50" s="70"/>
      <c r="C50" s="70"/>
      <c r="D50" s="70"/>
      <c r="E50" s="70"/>
      <c r="F50" s="70"/>
      <c r="G50" s="70"/>
      <c r="H50" s="70"/>
      <c r="I50" s="70"/>
      <c r="J50" s="70"/>
      <c r="K50" s="70"/>
      <c r="L50" s="70"/>
      <c r="M50" s="70"/>
      <c r="N50" s="487"/>
      <c r="O50" s="487"/>
      <c r="P50" s="487"/>
      <c r="Q50" s="487"/>
      <c r="R50" s="487"/>
      <c r="S50" s="487"/>
      <c r="T50" s="487"/>
      <c r="U50" s="487"/>
      <c r="V50" s="487"/>
      <c r="W50" s="487"/>
      <c r="X50" s="70"/>
      <c r="Y50" s="70"/>
      <c r="Z50" s="70"/>
      <c r="AA50" s="70"/>
      <c r="AB50" s="70"/>
      <c r="AC50" s="70"/>
    </row>
    <row r="51" spans="2:29">
      <c r="B51" s="70"/>
      <c r="C51" s="70"/>
      <c r="D51" s="70"/>
      <c r="E51" s="70"/>
      <c r="F51" s="70"/>
      <c r="G51" s="70"/>
      <c r="H51" s="70"/>
      <c r="I51" s="70"/>
      <c r="J51" s="70"/>
      <c r="K51" s="70"/>
      <c r="L51" s="70"/>
      <c r="M51" s="70"/>
      <c r="N51" s="96"/>
      <c r="O51" s="96"/>
      <c r="P51" s="96"/>
      <c r="Q51" s="96"/>
      <c r="R51" s="96"/>
      <c r="S51" s="96"/>
      <c r="T51" s="96"/>
      <c r="U51" s="96"/>
      <c r="V51" s="96"/>
      <c r="W51" s="96"/>
      <c r="X51" s="70"/>
      <c r="Y51" s="70"/>
      <c r="Z51" s="70"/>
      <c r="AA51" s="70"/>
      <c r="AB51" s="70"/>
      <c r="AC51" s="70"/>
    </row>
    <row r="52" spans="2:29">
      <c r="B52" s="70"/>
      <c r="C52" s="70"/>
      <c r="D52" s="70"/>
      <c r="E52" s="70"/>
      <c r="F52" s="70"/>
      <c r="G52" s="70"/>
      <c r="H52" s="70"/>
      <c r="I52" s="70"/>
      <c r="J52" s="70"/>
      <c r="K52" s="70"/>
      <c r="L52" s="70"/>
      <c r="M52" s="70"/>
      <c r="N52" s="487"/>
      <c r="O52" s="487"/>
      <c r="P52" s="487"/>
      <c r="Q52" s="487"/>
      <c r="R52" s="487"/>
      <c r="S52" s="487"/>
      <c r="T52" s="487"/>
      <c r="U52" s="487"/>
      <c r="V52" s="487"/>
      <c r="W52" s="487"/>
      <c r="X52" s="70"/>
      <c r="Y52" s="70"/>
      <c r="Z52" s="70"/>
      <c r="AA52" s="70"/>
      <c r="AB52" s="70"/>
      <c r="AC52" s="70"/>
    </row>
    <row r="53" spans="2:29">
      <c r="B53" s="70"/>
      <c r="C53" s="70"/>
      <c r="D53" s="70"/>
      <c r="E53" s="70"/>
      <c r="F53" s="70"/>
      <c r="G53" s="70"/>
      <c r="H53" s="70"/>
      <c r="I53" s="70"/>
      <c r="J53" s="70"/>
      <c r="K53" s="70"/>
      <c r="L53" s="70"/>
      <c r="M53" s="70"/>
      <c r="N53" s="96"/>
      <c r="O53" s="96"/>
      <c r="P53" s="96"/>
      <c r="Q53" s="96"/>
      <c r="R53" s="96"/>
      <c r="S53" s="96"/>
      <c r="T53" s="96"/>
      <c r="U53" s="96"/>
      <c r="V53" s="96"/>
      <c r="W53" s="96"/>
      <c r="X53" s="70"/>
      <c r="Y53" s="70"/>
      <c r="Z53" s="70"/>
      <c r="AA53" s="70"/>
      <c r="AB53" s="70"/>
      <c r="AC53" s="70"/>
    </row>
    <row r="54" spans="2:29">
      <c r="B54" s="70"/>
      <c r="C54" s="70"/>
      <c r="D54" s="70"/>
      <c r="E54" s="70"/>
      <c r="F54" s="70"/>
      <c r="G54" s="70"/>
      <c r="H54" s="70"/>
      <c r="I54" s="70"/>
      <c r="J54" s="70"/>
      <c r="K54" s="70"/>
      <c r="L54" s="70"/>
      <c r="M54" s="70"/>
      <c r="N54" s="487"/>
      <c r="O54" s="487"/>
      <c r="P54" s="487"/>
      <c r="Q54" s="487"/>
      <c r="R54" s="487"/>
      <c r="S54" s="487"/>
      <c r="T54" s="487"/>
      <c r="U54" s="487"/>
      <c r="V54" s="487"/>
      <c r="W54" s="487"/>
      <c r="X54" s="70"/>
      <c r="Y54" s="70"/>
      <c r="Z54" s="70"/>
      <c r="AA54" s="70"/>
      <c r="AB54" s="70"/>
      <c r="AC54" s="70"/>
    </row>
    <row r="55" spans="2:29">
      <c r="B55" s="70"/>
      <c r="C55" s="70"/>
      <c r="D55" s="70"/>
      <c r="E55" s="70"/>
      <c r="F55" s="70"/>
      <c r="G55" s="70"/>
      <c r="H55" s="70"/>
      <c r="I55" s="70"/>
      <c r="J55" s="70"/>
      <c r="K55" s="70"/>
      <c r="L55" s="70"/>
      <c r="M55" s="70"/>
      <c r="N55" s="96"/>
      <c r="O55" s="96"/>
      <c r="P55" s="96"/>
      <c r="Q55" s="96"/>
      <c r="R55" s="96"/>
      <c r="S55" s="96"/>
      <c r="T55" s="96"/>
      <c r="U55" s="96"/>
      <c r="V55" s="96"/>
      <c r="W55" s="96"/>
      <c r="X55" s="70"/>
      <c r="Y55" s="70"/>
      <c r="Z55" s="70"/>
      <c r="AA55" s="70"/>
      <c r="AB55" s="70"/>
      <c r="AC55" s="70"/>
    </row>
    <row r="56" spans="2:29">
      <c r="N56" s="487"/>
      <c r="O56" s="487"/>
      <c r="P56" s="487"/>
      <c r="Q56" s="487"/>
      <c r="R56" s="487"/>
      <c r="S56" s="487"/>
      <c r="T56" s="487"/>
      <c r="U56" s="487"/>
      <c r="V56" s="487"/>
      <c r="W56" s="487"/>
      <c r="X56" s="70"/>
      <c r="Y56" s="70"/>
      <c r="Z56" s="70"/>
      <c r="AA56" s="70"/>
      <c r="AB56" s="70"/>
      <c r="AC56" s="70"/>
    </row>
    <row r="57" spans="2:29">
      <c r="N57" s="70"/>
      <c r="O57" s="70"/>
      <c r="P57" s="70"/>
      <c r="Q57" s="70"/>
      <c r="R57" s="70"/>
      <c r="S57" s="70"/>
      <c r="T57" s="70"/>
      <c r="U57" s="70"/>
      <c r="V57" s="70"/>
      <c r="W57" s="70"/>
      <c r="X57" s="70"/>
      <c r="Y57" s="70"/>
      <c r="Z57" s="70"/>
      <c r="AA57" s="70"/>
      <c r="AB57" s="70"/>
      <c r="AC57" s="70"/>
    </row>
    <row r="58" spans="2:29">
      <c r="R58" s="70"/>
      <c r="S58" s="70"/>
      <c r="T58" s="70"/>
      <c r="U58" s="70"/>
      <c r="V58" s="70"/>
      <c r="W58" s="70"/>
      <c r="X58" s="70"/>
      <c r="Y58" s="70"/>
      <c r="Z58" s="70"/>
      <c r="AA58" s="70"/>
      <c r="AB58" s="70"/>
      <c r="AC58" s="70"/>
    </row>
    <row r="59" spans="2:29">
      <c r="R59" s="70"/>
      <c r="S59" s="70"/>
      <c r="T59" s="70"/>
      <c r="U59" s="70"/>
      <c r="V59" s="70"/>
      <c r="W59" s="70"/>
      <c r="X59" s="70"/>
      <c r="Y59" s="70"/>
      <c r="Z59" s="70"/>
      <c r="AA59" s="70"/>
      <c r="AB59" s="70"/>
      <c r="AC59" s="70"/>
    </row>
    <row r="60" spans="2:29">
      <c r="R60" s="70"/>
      <c r="S60" s="70"/>
      <c r="T60" s="70"/>
      <c r="U60" s="70"/>
      <c r="V60" s="70"/>
      <c r="W60" s="70"/>
      <c r="X60" s="70"/>
      <c r="Y60" s="70"/>
      <c r="Z60" s="70"/>
      <c r="AA60" s="70"/>
      <c r="AB60" s="70"/>
      <c r="AC60" s="70"/>
    </row>
    <row r="61" spans="2:29">
      <c r="R61" s="70"/>
      <c r="S61" s="70"/>
      <c r="T61" s="70"/>
      <c r="U61" s="70"/>
      <c r="V61" s="70"/>
      <c r="W61" s="70"/>
      <c r="X61" s="70"/>
      <c r="Y61" s="70"/>
      <c r="Z61" s="70"/>
      <c r="AA61" s="70"/>
      <c r="AB61" s="70"/>
      <c r="AC61" s="70"/>
    </row>
    <row r="62" spans="2:29">
      <c r="R62" s="70"/>
      <c r="S62" s="70"/>
      <c r="T62" s="70"/>
      <c r="U62" s="70"/>
      <c r="V62" s="70"/>
      <c r="W62" s="70"/>
      <c r="X62" s="70"/>
      <c r="Y62" s="70"/>
      <c r="Z62" s="70"/>
      <c r="AA62" s="70"/>
      <c r="AB62" s="70"/>
      <c r="AC62" s="70"/>
    </row>
    <row r="63" spans="2:29">
      <c r="R63" s="70"/>
      <c r="S63" s="70"/>
      <c r="T63" s="70"/>
      <c r="U63" s="70"/>
      <c r="V63" s="70"/>
      <c r="W63" s="70"/>
      <c r="X63" s="70"/>
      <c r="Y63" s="70"/>
      <c r="Z63" s="70"/>
      <c r="AA63" s="70"/>
      <c r="AB63" s="70"/>
      <c r="AC63" s="70"/>
    </row>
    <row r="64" spans="2:29">
      <c r="R64" s="70"/>
      <c r="S64" s="70"/>
      <c r="T64" s="70"/>
      <c r="U64" s="70"/>
      <c r="V64" s="70"/>
      <c r="W64" s="70"/>
      <c r="X64" s="70"/>
      <c r="Y64" s="70"/>
      <c r="Z64" s="70"/>
      <c r="AA64" s="70"/>
      <c r="AB64" s="70"/>
      <c r="AC64" s="70"/>
    </row>
    <row r="65" spans="18:29">
      <c r="R65" s="70"/>
      <c r="S65" s="70"/>
      <c r="T65" s="70"/>
      <c r="U65" s="70"/>
      <c r="V65" s="70"/>
      <c r="W65" s="70"/>
      <c r="X65" s="70"/>
      <c r="Y65" s="70"/>
      <c r="Z65" s="70"/>
      <c r="AA65" s="70"/>
      <c r="AB65" s="70"/>
      <c r="AC65" s="70"/>
    </row>
    <row r="66" spans="18:29">
      <c r="R66" s="70"/>
      <c r="S66" s="70"/>
      <c r="T66" s="70"/>
      <c r="U66" s="70"/>
      <c r="V66" s="70"/>
      <c r="W66" s="70"/>
      <c r="X66" s="70"/>
      <c r="Y66" s="70"/>
      <c r="Z66" s="70"/>
      <c r="AA66" s="70"/>
      <c r="AB66" s="70"/>
      <c r="AC66" s="70"/>
    </row>
    <row r="67" spans="18:29">
      <c r="R67" s="70"/>
      <c r="S67" s="70"/>
      <c r="T67" s="70"/>
      <c r="U67" s="70"/>
      <c r="V67" s="70"/>
      <c r="W67" s="70"/>
      <c r="X67" s="70"/>
      <c r="Y67" s="70"/>
      <c r="Z67" s="70"/>
      <c r="AA67" s="70"/>
      <c r="AB67" s="70"/>
      <c r="AC67" s="70"/>
    </row>
    <row r="68" spans="18:29">
      <c r="R68" s="70"/>
      <c r="S68" s="70"/>
      <c r="T68" s="70"/>
      <c r="U68" s="70"/>
      <c r="V68" s="70"/>
      <c r="W68" s="70"/>
      <c r="X68" s="70"/>
      <c r="Y68" s="70"/>
      <c r="Z68" s="70"/>
      <c r="AA68" s="70"/>
      <c r="AB68" s="70"/>
      <c r="AC68" s="70"/>
    </row>
  </sheetData>
  <sheetProtection algorithmName="SHA-512" hashValue="/fwRb2fobR+JJim3yfD7o1Ol7qzeR8HrdvT3fYVjlyZXr2O1GhevLlTVbycZrsb4NYaogNlnHrkvuo6PxAL83A==" saltValue="B1Udj/5V5pBi4R3M2wvt7w==" spinCount="100000" sheet="1" selectLockedCells="1"/>
  <dataConsolidate/>
  <mergeCells count="6">
    <mergeCell ref="B7:P7"/>
    <mergeCell ref="N56:W56"/>
    <mergeCell ref="S18:AA18"/>
    <mergeCell ref="N50:W50"/>
    <mergeCell ref="N52:W52"/>
    <mergeCell ref="N54:W54"/>
  </mergeCells>
  <hyperlinks>
    <hyperlink ref="B7" r:id="rId1" xr:uid="{5C8B26C1-406E-4739-BF8D-88736835F0AB}"/>
    <hyperlink ref="B7:L7" r:id="rId2" display="https://energir.com/files/energir_common/import/Fichiers/Affaires/EE_Programmes/Etudes_et_aide/2023/GuideParticipant_Etudes-implantation_EN_2023-11.pdf" xr:uid="{D2BD7A73-D97D-4CB9-B16C-46B8A9AA67FD}"/>
  </hyperlinks>
  <pageMargins left="0.7" right="0.7" top="0.75" bottom="0.75" header="0.3" footer="0.3"/>
  <pageSetup scale="76"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3E95-5D78-4AD4-9EAE-3A44BEEA0949}">
  <sheetPr codeName="Feuil15">
    <tabColor rgb="FF009FDE"/>
    <pageSetUpPr fitToPage="1"/>
  </sheetPr>
  <dimension ref="A1:X142"/>
  <sheetViews>
    <sheetView showGridLines="0" topLeftCell="A89" zoomScale="104" zoomScaleNormal="100" workbookViewId="0">
      <selection activeCell="S120" sqref="S120"/>
    </sheetView>
  </sheetViews>
  <sheetFormatPr baseColWidth="10" defaultColWidth="11" defaultRowHeight="14.25"/>
  <cols>
    <col min="1" max="1" width="2.5" customWidth="1"/>
    <col min="2" max="2" width="2.625" customWidth="1"/>
    <col min="3" max="3" width="24.25" customWidth="1"/>
    <col min="4" max="4" width="20.75" customWidth="1"/>
    <col min="5" max="6" width="10" customWidth="1"/>
    <col min="7" max="7" width="2.5" customWidth="1"/>
    <col min="8" max="8" width="11.5" customWidth="1"/>
    <col min="9" max="9" width="2.5" customWidth="1"/>
    <col min="10" max="11" width="10" customWidth="1"/>
    <col min="12" max="12" width="2.5" customWidth="1"/>
    <col min="13" max="16" width="10" customWidth="1"/>
    <col min="17" max="18" width="2.625" customWidth="1"/>
    <col min="19" max="19" width="2.625" style="299" customWidth="1"/>
    <col min="20" max="20" width="2.125" style="299" customWidth="1"/>
    <col min="21" max="21" width="11" style="299" customWidth="1"/>
    <col min="22" max="22" width="6.125" style="299" customWidth="1"/>
    <col min="23" max="24" width="11" style="299"/>
  </cols>
  <sheetData>
    <row r="1" spans="2:24" ht="13.5" customHeight="1"/>
    <row r="2" spans="2:24" ht="26.25">
      <c r="B2" s="41" t="s">
        <v>100</v>
      </c>
      <c r="D2" s="55"/>
      <c r="E2" s="55"/>
      <c r="F2" s="55"/>
      <c r="G2" s="55"/>
      <c r="H2" s="55"/>
      <c r="I2" s="55"/>
      <c r="J2" s="55"/>
      <c r="K2" s="55"/>
      <c r="L2" s="55"/>
      <c r="M2" s="55"/>
      <c r="N2" s="55"/>
      <c r="O2" s="55"/>
      <c r="P2" s="55"/>
      <c r="Q2" s="55"/>
      <c r="R2" s="55"/>
      <c r="S2" s="300"/>
      <c r="T2" s="300"/>
    </row>
    <row r="3" spans="2:24" ht="18">
      <c r="B3" s="42" t="s">
        <v>96</v>
      </c>
      <c r="E3" s="56"/>
      <c r="F3" s="57"/>
      <c r="G3" s="57"/>
      <c r="H3" s="57"/>
      <c r="I3" s="57"/>
      <c r="J3" s="57"/>
      <c r="K3" s="57"/>
      <c r="L3" s="57"/>
      <c r="M3" s="57"/>
      <c r="N3" s="57"/>
    </row>
    <row r="4" spans="2:24" ht="18">
      <c r="B4" s="42"/>
      <c r="E4" s="56"/>
      <c r="F4" s="57"/>
      <c r="G4" s="57"/>
      <c r="H4" s="57"/>
      <c r="I4" s="57"/>
      <c r="J4" s="57"/>
      <c r="K4" s="57"/>
      <c r="L4" s="57"/>
      <c r="M4" s="57"/>
      <c r="N4" s="57"/>
    </row>
    <row r="5" spans="2:24" ht="18">
      <c r="B5" s="42"/>
      <c r="E5" s="56"/>
      <c r="F5" s="123"/>
      <c r="G5" s="57"/>
      <c r="H5" s="57"/>
      <c r="I5" s="57"/>
      <c r="J5" s="57"/>
      <c r="K5" s="57"/>
      <c r="L5" s="57"/>
      <c r="M5" s="57"/>
      <c r="N5" s="57"/>
      <c r="R5" s="43" t="s">
        <v>1</v>
      </c>
    </row>
    <row r="6" spans="2:24">
      <c r="C6" s="519"/>
      <c r="D6" s="519"/>
      <c r="E6" s="519"/>
      <c r="F6" s="519"/>
      <c r="G6" s="519"/>
      <c r="H6" s="519"/>
      <c r="I6" s="519"/>
      <c r="L6" s="45"/>
      <c r="M6" s="45"/>
      <c r="R6" s="46" t="s">
        <v>94</v>
      </c>
    </row>
    <row r="7" spans="2:24" ht="15" customHeight="1">
      <c r="B7" s="81"/>
      <c r="C7" s="520" t="s">
        <v>101</v>
      </c>
      <c r="D7" s="521"/>
      <c r="E7" s="521"/>
      <c r="F7" s="521"/>
      <c r="G7" s="521"/>
      <c r="H7" s="521"/>
      <c r="I7" s="521"/>
      <c r="J7" s="521"/>
      <c r="K7" s="521"/>
      <c r="L7" s="521"/>
      <c r="M7" s="521"/>
      <c r="N7" s="521"/>
      <c r="O7" s="521"/>
      <c r="P7" s="136"/>
      <c r="Q7" s="136"/>
      <c r="R7" s="47"/>
    </row>
    <row r="8" spans="2:24" ht="6.6" customHeight="1">
      <c r="B8" s="54"/>
      <c r="C8" s="54"/>
      <c r="D8" s="54"/>
      <c r="E8" s="54"/>
      <c r="F8" s="54"/>
      <c r="G8" s="54"/>
      <c r="H8" s="54"/>
      <c r="I8" s="54"/>
      <c r="J8" s="54"/>
      <c r="K8" s="54"/>
      <c r="L8" s="54"/>
      <c r="M8" s="54"/>
      <c r="N8" s="54"/>
      <c r="O8" s="54"/>
      <c r="P8" s="54"/>
      <c r="Q8" s="54"/>
      <c r="R8" s="54"/>
    </row>
    <row r="9" spans="2:24" s="61" customFormat="1" ht="14.1" customHeight="1">
      <c r="B9" s="54"/>
      <c r="C9" s="59" t="s">
        <v>102</v>
      </c>
      <c r="D9" s="60"/>
      <c r="E9" s="60"/>
      <c r="F9" s="60"/>
      <c r="G9" s="60"/>
      <c r="H9" s="60"/>
      <c r="I9" s="60"/>
      <c r="J9" s="60"/>
      <c r="K9" s="60"/>
      <c r="L9" s="60"/>
      <c r="M9" s="60"/>
      <c r="N9" s="60"/>
      <c r="O9" s="60"/>
      <c r="P9" s="60"/>
      <c r="Q9" s="60"/>
      <c r="R9" s="54"/>
      <c r="S9" s="301"/>
      <c r="T9" s="301"/>
      <c r="U9" s="301"/>
      <c r="V9" s="301"/>
      <c r="W9" s="301"/>
      <c r="X9" s="301"/>
    </row>
    <row r="10" spans="2:24" s="61" customFormat="1" ht="7.15" customHeight="1" thickBot="1">
      <c r="B10" s="54"/>
      <c r="C10" s="82"/>
      <c r="D10" s="60"/>
      <c r="E10" s="60"/>
      <c r="F10" s="60"/>
      <c r="G10" s="60"/>
      <c r="H10" s="60"/>
      <c r="I10" s="60"/>
      <c r="J10" s="60"/>
      <c r="K10" s="60"/>
      <c r="L10" s="60"/>
      <c r="M10" s="60"/>
      <c r="N10" s="60"/>
      <c r="O10" s="60"/>
      <c r="P10" s="60"/>
      <c r="Q10" s="60"/>
      <c r="R10" s="54"/>
      <c r="S10" s="301"/>
      <c r="T10" s="301"/>
      <c r="U10" s="301"/>
      <c r="V10" s="301"/>
      <c r="W10" s="301"/>
      <c r="X10" s="301"/>
    </row>
    <row r="11" spans="2:24" s="61" customFormat="1" ht="15" thickBot="1">
      <c r="B11" s="54"/>
      <c r="C11" s="49" t="s">
        <v>103</v>
      </c>
      <c r="D11" s="50"/>
      <c r="E11" s="50"/>
      <c r="F11" s="512"/>
      <c r="G11" s="513"/>
      <c r="H11" s="513"/>
      <c r="I11" s="513"/>
      <c r="J11" s="513"/>
      <c r="K11" s="513"/>
      <c r="L11" s="513"/>
      <c r="M11" s="513"/>
      <c r="N11" s="514"/>
      <c r="O11" s="60"/>
      <c r="P11" s="60"/>
      <c r="Q11" s="60"/>
      <c r="R11" s="54"/>
      <c r="S11" s="301"/>
      <c r="T11" s="301"/>
      <c r="U11" s="301"/>
      <c r="V11" s="301"/>
      <c r="W11" s="301"/>
      <c r="X11" s="301"/>
    </row>
    <row r="12" spans="2:24" ht="7.15" customHeight="1" thickBot="1">
      <c r="B12" s="44"/>
      <c r="C12" s="49"/>
      <c r="D12" s="50"/>
      <c r="E12" s="50"/>
      <c r="F12" s="60"/>
      <c r="G12" s="60"/>
      <c r="H12" s="60"/>
      <c r="I12" s="60"/>
      <c r="J12" s="60"/>
      <c r="K12" s="60"/>
      <c r="L12" s="60"/>
      <c r="M12" s="60"/>
      <c r="N12" s="60"/>
      <c r="O12" s="60"/>
      <c r="P12" s="60"/>
      <c r="Q12" s="60"/>
      <c r="R12" s="54"/>
    </row>
    <row r="13" spans="2:24" ht="15" thickBot="1">
      <c r="B13" s="44"/>
      <c r="C13" s="49" t="s">
        <v>104</v>
      </c>
      <c r="D13" s="50"/>
      <c r="E13" s="50"/>
      <c r="F13" s="512"/>
      <c r="G13" s="513"/>
      <c r="H13" s="513"/>
      <c r="I13" s="513"/>
      <c r="J13" s="513"/>
      <c r="K13" s="513"/>
      <c r="L13" s="513"/>
      <c r="M13" s="513"/>
      <c r="N13" s="514"/>
      <c r="O13" s="60"/>
      <c r="P13" s="60"/>
      <c r="Q13" s="60"/>
      <c r="R13" s="54"/>
    </row>
    <row r="14" spans="2:24" ht="7.15" customHeight="1" thickBot="1">
      <c r="B14" s="44"/>
      <c r="C14" s="49"/>
      <c r="D14" s="62"/>
      <c r="E14" s="62"/>
      <c r="F14" s="128"/>
      <c r="G14" s="128"/>
      <c r="H14" s="128"/>
      <c r="I14" s="60"/>
      <c r="J14" s="60"/>
      <c r="K14" s="60"/>
      <c r="L14" s="60"/>
      <c r="M14" s="60"/>
      <c r="N14" s="60"/>
      <c r="O14" s="60"/>
      <c r="P14" s="60"/>
      <c r="Q14" s="60"/>
      <c r="R14" s="60"/>
    </row>
    <row r="15" spans="2:24" ht="15" thickBot="1">
      <c r="B15" s="44"/>
      <c r="C15" s="49" t="s">
        <v>105</v>
      </c>
      <c r="D15" s="50"/>
      <c r="E15" s="62"/>
      <c r="F15" s="512"/>
      <c r="G15" s="513"/>
      <c r="H15" s="513"/>
      <c r="I15" s="513"/>
      <c r="J15" s="513"/>
      <c r="K15" s="513"/>
      <c r="L15" s="513"/>
      <c r="M15" s="513"/>
      <c r="N15" s="514"/>
      <c r="O15" s="60"/>
      <c r="P15" s="60"/>
      <c r="Q15" s="60"/>
      <c r="R15" s="44"/>
    </row>
    <row r="16" spans="2:24" ht="7.15" customHeight="1" thickBot="1">
      <c r="B16" s="44"/>
      <c r="C16" s="49"/>
      <c r="D16" s="50"/>
      <c r="E16" s="62"/>
      <c r="F16" s="60"/>
      <c r="G16" s="60"/>
      <c r="H16" s="60"/>
      <c r="I16" s="60"/>
      <c r="J16" s="60"/>
      <c r="K16" s="60"/>
      <c r="L16" s="60"/>
      <c r="M16" s="60"/>
      <c r="N16" s="60"/>
      <c r="O16" s="60"/>
      <c r="P16" s="60"/>
      <c r="Q16" s="60"/>
      <c r="R16" s="44"/>
    </row>
    <row r="17" spans="2:24" ht="15" thickBot="1">
      <c r="B17" s="44"/>
      <c r="C17" s="49" t="s">
        <v>106</v>
      </c>
      <c r="D17" s="50"/>
      <c r="E17" s="62"/>
      <c r="F17" s="509"/>
      <c r="G17" s="510"/>
      <c r="H17" s="510"/>
      <c r="I17" s="510"/>
      <c r="J17" s="510"/>
      <c r="K17" s="510"/>
      <c r="L17" s="510"/>
      <c r="M17" s="510"/>
      <c r="N17" s="511"/>
      <c r="O17" s="60"/>
      <c r="P17" s="60"/>
      <c r="Q17" s="60"/>
      <c r="R17" s="44"/>
    </row>
    <row r="18" spans="2:24" ht="7.15" customHeight="1" thickBot="1">
      <c r="B18" s="44"/>
      <c r="C18" s="49"/>
      <c r="D18" s="50"/>
      <c r="E18" s="50"/>
      <c r="F18" s="60"/>
      <c r="G18" s="60"/>
      <c r="H18" s="60"/>
      <c r="I18" s="60"/>
      <c r="J18" s="60"/>
      <c r="K18" s="60"/>
      <c r="L18" s="60"/>
      <c r="M18" s="60"/>
      <c r="N18" s="60"/>
      <c r="O18" s="60"/>
      <c r="P18" s="60"/>
      <c r="Q18" s="60"/>
      <c r="R18" s="44"/>
    </row>
    <row r="19" spans="2:24" ht="15" thickBot="1">
      <c r="B19" s="44"/>
      <c r="C19" s="49" t="s">
        <v>107</v>
      </c>
      <c r="D19" s="50"/>
      <c r="E19" s="62"/>
      <c r="F19" s="509"/>
      <c r="G19" s="510"/>
      <c r="H19" s="510"/>
      <c r="I19" s="510"/>
      <c r="J19" s="510"/>
      <c r="K19" s="510"/>
      <c r="L19" s="510"/>
      <c r="M19" s="510"/>
      <c r="N19" s="511"/>
      <c r="O19" s="60"/>
      <c r="P19" s="60"/>
      <c r="Q19" s="60"/>
      <c r="R19" s="44"/>
    </row>
    <row r="20" spans="2:24" ht="7.15" customHeight="1" thickBot="1">
      <c r="B20" s="44"/>
      <c r="C20" s="49"/>
      <c r="D20" s="50"/>
      <c r="E20" s="62"/>
      <c r="F20" s="63"/>
      <c r="G20" s="63"/>
      <c r="H20" s="63"/>
      <c r="I20" s="63"/>
      <c r="J20" s="63"/>
      <c r="K20" s="63"/>
      <c r="L20" s="60"/>
      <c r="M20" s="60"/>
      <c r="N20" s="60"/>
      <c r="O20" s="60"/>
      <c r="P20" s="60"/>
      <c r="Q20" s="60"/>
      <c r="R20" s="44"/>
    </row>
    <row r="21" spans="2:24" ht="15" thickBot="1">
      <c r="B21" s="44"/>
      <c r="C21" s="49" t="s">
        <v>108</v>
      </c>
      <c r="D21" s="50"/>
      <c r="E21" s="50"/>
      <c r="F21" s="509"/>
      <c r="G21" s="510"/>
      <c r="H21" s="510"/>
      <c r="I21" s="510"/>
      <c r="J21" s="510"/>
      <c r="K21" s="510"/>
      <c r="L21" s="510"/>
      <c r="M21" s="510"/>
      <c r="N21" s="511"/>
      <c r="O21" s="60"/>
      <c r="P21" s="60"/>
      <c r="Q21" s="60"/>
      <c r="R21" s="44"/>
    </row>
    <row r="22" spans="2:24" ht="7.15" customHeight="1" thickBot="1">
      <c r="B22" s="44"/>
      <c r="C22" s="49"/>
      <c r="D22" s="62"/>
      <c r="E22" s="62"/>
      <c r="F22" s="128"/>
      <c r="G22" s="128"/>
      <c r="H22" s="128"/>
      <c r="I22" s="60"/>
      <c r="J22" s="60"/>
      <c r="K22" s="60"/>
      <c r="L22" s="60"/>
      <c r="M22" s="60"/>
      <c r="N22" s="60"/>
      <c r="O22" s="60"/>
      <c r="P22" s="60"/>
      <c r="Q22" s="60"/>
      <c r="R22" s="44"/>
    </row>
    <row r="23" spans="2:24" ht="15" thickBot="1">
      <c r="B23" s="44"/>
      <c r="C23" s="49" t="s">
        <v>109</v>
      </c>
      <c r="D23" s="50"/>
      <c r="E23" s="50"/>
      <c r="F23" s="509"/>
      <c r="G23" s="510"/>
      <c r="H23" s="510"/>
      <c r="I23" s="510"/>
      <c r="J23" s="510"/>
      <c r="K23" s="510"/>
      <c r="L23" s="510"/>
      <c r="M23" s="510"/>
      <c r="N23" s="511"/>
      <c r="O23" s="60"/>
      <c r="P23" s="60"/>
      <c r="Q23" s="60"/>
      <c r="R23" s="44"/>
    </row>
    <row r="24" spans="2:24" ht="7.15" customHeight="1" thickBot="1">
      <c r="B24" s="44"/>
      <c r="C24" s="49"/>
      <c r="D24" s="62"/>
      <c r="E24" s="62"/>
      <c r="F24" s="60"/>
      <c r="G24" s="60"/>
      <c r="H24" s="60"/>
      <c r="I24" s="60"/>
      <c r="J24" s="60"/>
      <c r="K24" s="60"/>
      <c r="L24" s="60"/>
      <c r="M24" s="60"/>
      <c r="N24" s="60"/>
      <c r="O24" s="60"/>
      <c r="P24" s="60"/>
      <c r="Q24" s="60"/>
      <c r="R24" s="44"/>
    </row>
    <row r="25" spans="2:24" ht="15" thickBot="1">
      <c r="B25" s="44"/>
      <c r="C25" s="49" t="s">
        <v>110</v>
      </c>
      <c r="D25" s="50"/>
      <c r="E25" s="50"/>
      <c r="F25" s="509"/>
      <c r="G25" s="510"/>
      <c r="H25" s="510"/>
      <c r="I25" s="510"/>
      <c r="J25" s="510"/>
      <c r="K25" s="510"/>
      <c r="L25" s="510"/>
      <c r="M25" s="510"/>
      <c r="N25" s="511"/>
      <c r="O25" s="60"/>
      <c r="P25" s="60"/>
      <c r="Q25" s="60"/>
      <c r="R25" s="44"/>
    </row>
    <row r="26" spans="2:24" ht="7.15" customHeight="1" thickBot="1">
      <c r="B26" s="44"/>
      <c r="C26" s="49"/>
      <c r="D26" s="50"/>
      <c r="E26" s="50"/>
      <c r="F26" s="60"/>
      <c r="G26" s="60"/>
      <c r="H26" s="60"/>
      <c r="I26" s="60"/>
      <c r="J26" s="60"/>
      <c r="K26" s="60"/>
      <c r="L26" s="60"/>
      <c r="M26" s="60"/>
      <c r="N26" s="60"/>
      <c r="O26" s="60"/>
      <c r="P26" s="60"/>
      <c r="Q26" s="60"/>
      <c r="R26" s="44"/>
    </row>
    <row r="27" spans="2:24" ht="15" thickBot="1">
      <c r="B27" s="44"/>
      <c r="C27" s="49" t="s">
        <v>111</v>
      </c>
      <c r="D27" s="50"/>
      <c r="E27" s="51"/>
      <c r="F27" s="509"/>
      <c r="G27" s="510"/>
      <c r="H27" s="510"/>
      <c r="I27" s="510"/>
      <c r="J27" s="510"/>
      <c r="K27" s="510"/>
      <c r="L27" s="510"/>
      <c r="M27" s="510"/>
      <c r="N27" s="511"/>
      <c r="O27" s="60"/>
      <c r="P27" s="60"/>
      <c r="Q27" s="60"/>
      <c r="R27" s="44"/>
    </row>
    <row r="28" spans="2:24" ht="7.15" customHeight="1" thickBot="1">
      <c r="B28" s="44"/>
      <c r="C28" s="49"/>
      <c r="D28" s="50"/>
      <c r="E28" s="50"/>
      <c r="F28" s="60"/>
      <c r="G28" s="60"/>
      <c r="H28" s="60"/>
      <c r="I28" s="60"/>
      <c r="J28" s="60"/>
      <c r="K28" s="60"/>
      <c r="L28" s="60"/>
      <c r="M28" s="60"/>
      <c r="N28" s="60"/>
      <c r="O28" s="60"/>
      <c r="P28" s="60"/>
      <c r="Q28" s="60"/>
      <c r="R28" s="44"/>
    </row>
    <row r="29" spans="2:24" ht="15" thickBot="1">
      <c r="B29" s="44"/>
      <c r="C29" s="49" t="s">
        <v>112</v>
      </c>
      <c r="D29" s="50"/>
      <c r="E29" s="44"/>
      <c r="F29" s="515"/>
      <c r="G29" s="516"/>
      <c r="H29" s="516"/>
      <c r="I29" s="516"/>
      <c r="J29" s="516"/>
      <c r="K29" s="516"/>
      <c r="L29" s="516"/>
      <c r="M29" s="516"/>
      <c r="N29" s="517"/>
      <c r="O29" s="60"/>
      <c r="P29" s="60"/>
      <c r="Q29" s="60"/>
      <c r="R29" s="44"/>
    </row>
    <row r="30" spans="2:24" ht="7.15" customHeight="1">
      <c r="B30" s="44"/>
      <c r="C30" s="49"/>
      <c r="D30" s="50"/>
      <c r="E30" s="50"/>
      <c r="F30" s="63"/>
      <c r="G30" s="63"/>
      <c r="H30" s="63"/>
      <c r="I30" s="63"/>
      <c r="J30" s="63"/>
      <c r="K30" s="63"/>
      <c r="L30" s="60"/>
      <c r="M30" s="60"/>
      <c r="N30" s="60"/>
      <c r="O30" s="60"/>
      <c r="P30" s="60"/>
      <c r="Q30" s="60"/>
      <c r="R30" s="44"/>
    </row>
    <row r="31" spans="2:24" s="61" customFormat="1" ht="14.1" customHeight="1">
      <c r="B31" s="54"/>
      <c r="C31" s="106" t="s">
        <v>113</v>
      </c>
      <c r="D31" s="60"/>
      <c r="E31" s="60"/>
      <c r="F31" s="60"/>
      <c r="G31" s="60"/>
      <c r="H31" s="60"/>
      <c r="I31" s="60"/>
      <c r="J31" s="60"/>
      <c r="K31" s="60"/>
      <c r="L31" s="60"/>
      <c r="M31" s="60"/>
      <c r="N31" s="60"/>
      <c r="O31" s="60"/>
      <c r="P31" s="60"/>
      <c r="Q31" s="60"/>
      <c r="R31" s="54"/>
      <c r="S31" s="301"/>
      <c r="T31" s="301"/>
      <c r="U31" s="301"/>
      <c r="V31" s="301"/>
      <c r="W31" s="301"/>
      <c r="X31" s="301"/>
    </row>
    <row r="32" spans="2:24" s="61" customFormat="1" ht="6.6" customHeight="1" thickBot="1">
      <c r="B32" s="54"/>
      <c r="C32" s="59"/>
      <c r="D32" s="60"/>
      <c r="E32" s="60"/>
      <c r="F32" s="60"/>
      <c r="G32" s="60"/>
      <c r="H32" s="60"/>
      <c r="I32" s="60"/>
      <c r="J32" s="60"/>
      <c r="K32" s="60"/>
      <c r="L32" s="60"/>
      <c r="M32" s="60"/>
      <c r="N32" s="60"/>
      <c r="O32" s="60"/>
      <c r="P32" s="60"/>
      <c r="Q32" s="60"/>
      <c r="R32" s="54"/>
      <c r="S32" s="301"/>
      <c r="T32" s="301"/>
      <c r="U32" s="301"/>
      <c r="V32" s="301"/>
      <c r="W32" s="301"/>
      <c r="X32" s="301"/>
    </row>
    <row r="33" spans="1:24" s="61" customFormat="1" ht="15" thickBot="1">
      <c r="B33" s="54"/>
      <c r="C33" s="49" t="s">
        <v>114</v>
      </c>
      <c r="D33" s="50"/>
      <c r="E33" s="50"/>
      <c r="F33" s="509"/>
      <c r="G33" s="510"/>
      <c r="H33" s="510"/>
      <c r="I33" s="510"/>
      <c r="J33" s="510"/>
      <c r="K33" s="510"/>
      <c r="L33" s="510"/>
      <c r="M33" s="510"/>
      <c r="N33" s="511"/>
      <c r="O33" s="60"/>
      <c r="P33" s="60"/>
      <c r="Q33" s="60"/>
      <c r="R33" s="54"/>
      <c r="S33" s="301"/>
      <c r="T33" s="301"/>
      <c r="U33" s="301"/>
      <c r="V33" s="301"/>
      <c r="W33" s="301"/>
      <c r="X33" s="301"/>
    </row>
    <row r="34" spans="1:24" ht="6.6" customHeight="1" thickBot="1">
      <c r="A34" s="61"/>
      <c r="B34" s="44"/>
      <c r="C34" s="82"/>
      <c r="D34" s="60"/>
      <c r="E34" s="60"/>
      <c r="F34" s="60"/>
      <c r="G34" s="60"/>
      <c r="H34" s="60"/>
      <c r="I34" s="60"/>
      <c r="J34" s="60"/>
      <c r="K34" s="60"/>
      <c r="L34" s="60"/>
      <c r="M34" s="60"/>
      <c r="N34" s="60"/>
      <c r="O34" s="60"/>
      <c r="P34" s="60"/>
      <c r="Q34" s="60"/>
      <c r="R34" s="54"/>
    </row>
    <row r="35" spans="1:24" ht="15" thickBot="1">
      <c r="A35" s="61"/>
      <c r="B35" s="44"/>
      <c r="C35" s="49" t="s">
        <v>115</v>
      </c>
      <c r="D35" s="60"/>
      <c r="E35" s="60"/>
      <c r="F35" s="504" t="s">
        <v>158</v>
      </c>
      <c r="G35" s="505"/>
      <c r="H35" s="505"/>
      <c r="I35" s="505"/>
      <c r="J35" s="505"/>
      <c r="K35" s="505"/>
      <c r="L35" s="505"/>
      <c r="M35" s="505"/>
      <c r="N35" s="506"/>
      <c r="O35" s="60"/>
      <c r="P35" s="60"/>
      <c r="Q35" s="60"/>
      <c r="R35" s="54"/>
    </row>
    <row r="36" spans="1:24" ht="7.15" customHeight="1" thickBot="1">
      <c r="B36" s="44"/>
      <c r="C36" s="49"/>
      <c r="D36" s="50"/>
      <c r="E36" s="50"/>
      <c r="F36" s="60"/>
      <c r="G36" s="60"/>
      <c r="H36" s="60"/>
      <c r="I36" s="60"/>
      <c r="J36" s="60"/>
      <c r="K36" s="60"/>
      <c r="L36" s="60"/>
      <c r="M36" s="60"/>
      <c r="N36" s="60"/>
      <c r="O36" s="60"/>
      <c r="P36" s="60"/>
      <c r="Q36" s="60"/>
      <c r="R36" s="44"/>
    </row>
    <row r="37" spans="1:24" s="61" customFormat="1" ht="15" thickBot="1">
      <c r="B37" s="54"/>
      <c r="C37" s="49" t="s">
        <v>116</v>
      </c>
      <c r="D37" s="50"/>
      <c r="E37" s="50"/>
      <c r="F37" s="509"/>
      <c r="G37" s="510"/>
      <c r="H37" s="510"/>
      <c r="I37" s="510"/>
      <c r="J37" s="510"/>
      <c r="K37" s="510"/>
      <c r="L37" s="510"/>
      <c r="M37" s="510"/>
      <c r="N37" s="511"/>
      <c r="O37" s="60"/>
      <c r="P37" s="60"/>
      <c r="Q37" s="60"/>
      <c r="R37" s="54"/>
      <c r="S37" s="301"/>
      <c r="T37" s="301"/>
      <c r="U37" s="301"/>
      <c r="V37" s="301"/>
      <c r="W37" s="301"/>
      <c r="X37" s="301"/>
    </row>
    <row r="38" spans="1:24" ht="7.15" customHeight="1" thickBot="1">
      <c r="B38" s="44"/>
      <c r="C38" s="49"/>
      <c r="D38" s="50"/>
      <c r="E38" s="50"/>
      <c r="F38" s="60"/>
      <c r="G38" s="60"/>
      <c r="H38" s="60"/>
      <c r="I38" s="60"/>
      <c r="J38" s="60"/>
      <c r="K38" s="60"/>
      <c r="L38" s="60"/>
      <c r="M38" s="60"/>
      <c r="N38" s="60"/>
      <c r="O38" s="60"/>
      <c r="P38" s="60"/>
      <c r="Q38" s="60"/>
      <c r="R38" s="44"/>
    </row>
    <row r="39" spans="1:24" ht="15" thickBot="1">
      <c r="A39" s="61"/>
      <c r="B39" s="44"/>
      <c r="C39" s="140" t="s">
        <v>117</v>
      </c>
      <c r="D39" s="50"/>
      <c r="E39" s="50"/>
      <c r="F39" s="509"/>
      <c r="G39" s="510"/>
      <c r="H39" s="510"/>
      <c r="I39" s="510"/>
      <c r="J39" s="510"/>
      <c r="K39" s="510"/>
      <c r="L39" s="510"/>
      <c r="M39" s="510"/>
      <c r="N39" s="511"/>
      <c r="O39" s="60"/>
      <c r="P39" s="60"/>
      <c r="Q39" s="60"/>
      <c r="R39" s="44"/>
    </row>
    <row r="40" spans="1:24" ht="7.15" customHeight="1" thickBot="1">
      <c r="B40" s="44"/>
      <c r="C40" s="49"/>
      <c r="D40" s="50"/>
      <c r="E40" s="62"/>
      <c r="F40" s="60"/>
      <c r="G40" s="60"/>
      <c r="H40" s="60"/>
      <c r="I40" s="60"/>
      <c r="J40" s="60"/>
      <c r="K40" s="60"/>
      <c r="L40" s="60"/>
      <c r="M40" s="60"/>
      <c r="N40" s="60"/>
      <c r="O40" s="60"/>
      <c r="P40" s="60"/>
      <c r="Q40" s="60"/>
      <c r="R40" s="44"/>
    </row>
    <row r="41" spans="1:24" ht="15" thickBot="1">
      <c r="B41" s="44"/>
      <c r="C41" s="49" t="s">
        <v>108</v>
      </c>
      <c r="D41" s="50"/>
      <c r="E41" s="50"/>
      <c r="F41" s="509"/>
      <c r="G41" s="510"/>
      <c r="H41" s="510"/>
      <c r="I41" s="510"/>
      <c r="J41" s="510"/>
      <c r="K41" s="510"/>
      <c r="L41" s="510"/>
      <c r="M41" s="510"/>
      <c r="N41" s="511"/>
      <c r="O41" s="60"/>
      <c r="P41" s="60"/>
      <c r="Q41" s="60"/>
      <c r="R41" s="44"/>
    </row>
    <row r="42" spans="1:24" ht="7.15" customHeight="1" thickBot="1">
      <c r="B42" s="44"/>
      <c r="C42" s="49"/>
      <c r="D42" s="62"/>
      <c r="E42" s="62"/>
      <c r="F42" s="128"/>
      <c r="G42" s="128"/>
      <c r="H42" s="60"/>
      <c r="I42" s="60"/>
      <c r="J42" s="60"/>
      <c r="K42" s="60"/>
      <c r="L42" s="60"/>
      <c r="M42" s="60"/>
      <c r="N42" s="60"/>
      <c r="O42" s="60"/>
      <c r="P42" s="60"/>
      <c r="Q42" s="60"/>
      <c r="R42" s="44"/>
    </row>
    <row r="43" spans="1:24" ht="15" thickBot="1">
      <c r="B43" s="44"/>
      <c r="C43" s="49" t="s">
        <v>109</v>
      </c>
      <c r="D43" s="50"/>
      <c r="E43" s="50"/>
      <c r="F43" s="509"/>
      <c r="G43" s="510"/>
      <c r="H43" s="510"/>
      <c r="I43" s="510"/>
      <c r="J43" s="510"/>
      <c r="K43" s="510"/>
      <c r="L43" s="510"/>
      <c r="M43" s="510"/>
      <c r="N43" s="511"/>
      <c r="O43" s="60"/>
      <c r="P43" s="60"/>
      <c r="Q43" s="60"/>
      <c r="R43" s="44"/>
    </row>
    <row r="44" spans="1:24" ht="6.6" customHeight="1">
      <c r="A44" s="61"/>
      <c r="B44" s="44"/>
      <c r="C44" s="49"/>
      <c r="D44" s="50"/>
      <c r="E44" s="50"/>
      <c r="F44" s="50"/>
      <c r="G44" s="50"/>
      <c r="H44" s="50"/>
      <c r="I44" s="50"/>
      <c r="J44" s="98"/>
      <c r="K44" s="98"/>
      <c r="L44" s="98"/>
      <c r="M44" s="98"/>
      <c r="N44" s="98"/>
      <c r="O44" s="98"/>
      <c r="P44" s="98"/>
      <c r="Q44" s="98"/>
      <c r="R44" s="44"/>
    </row>
    <row r="45" spans="1:24" ht="14.1" customHeight="1">
      <c r="A45" s="61"/>
      <c r="B45" s="44"/>
      <c r="C45" s="131" t="s">
        <v>118</v>
      </c>
      <c r="D45" s="50"/>
      <c r="E45" s="50"/>
      <c r="F45" s="50"/>
      <c r="G45" s="50"/>
      <c r="H45" s="50"/>
      <c r="I45" s="50"/>
      <c r="J45" s="98"/>
      <c r="K45" s="98"/>
      <c r="L45" s="98"/>
      <c r="M45" s="98"/>
      <c r="N45" s="98"/>
      <c r="O45" s="98"/>
      <c r="P45" s="98"/>
      <c r="Q45" s="98"/>
      <c r="R45" s="44"/>
    </row>
    <row r="46" spans="1:24" ht="10.15" customHeight="1">
      <c r="A46" s="61"/>
      <c r="B46" s="44"/>
      <c r="C46" s="129"/>
      <c r="D46" s="50"/>
      <c r="E46" s="50"/>
      <c r="F46" s="50"/>
      <c r="G46" s="50"/>
      <c r="H46" s="50"/>
      <c r="I46" s="50"/>
      <c r="J46" s="98"/>
      <c r="K46" s="98"/>
      <c r="L46" s="98"/>
      <c r="M46" s="98"/>
      <c r="N46" s="98"/>
      <c r="O46" s="98"/>
      <c r="P46" s="98"/>
      <c r="Q46" s="98"/>
      <c r="R46" s="44"/>
    </row>
    <row r="47" spans="1:24">
      <c r="B47" s="44"/>
      <c r="C47" s="48" t="s">
        <v>2</v>
      </c>
      <c r="D47" s="50"/>
      <c r="E47" s="50"/>
      <c r="F47" s="50"/>
      <c r="G47" s="50"/>
      <c r="H47" s="50"/>
      <c r="I47" s="50"/>
      <c r="J47" s="50"/>
      <c r="K47" s="50"/>
      <c r="L47" s="50"/>
      <c r="M47" s="50"/>
      <c r="N47" s="50"/>
      <c r="O47" s="50"/>
      <c r="P47" s="50"/>
      <c r="Q47" s="50"/>
      <c r="R47" s="44"/>
    </row>
    <row r="48" spans="1:24" ht="6.75" customHeight="1" thickBot="1">
      <c r="B48" s="44"/>
      <c r="C48" s="48"/>
      <c r="D48" s="50"/>
      <c r="E48" s="50"/>
      <c r="F48" s="50"/>
      <c r="G48" s="50"/>
      <c r="H48" s="50"/>
      <c r="I48" s="50"/>
      <c r="J48" s="50"/>
      <c r="K48" s="50"/>
      <c r="L48" s="50"/>
      <c r="M48" s="50"/>
      <c r="N48" s="50"/>
      <c r="O48" s="50"/>
      <c r="P48" s="50"/>
      <c r="Q48" s="50"/>
      <c r="R48" s="44"/>
    </row>
    <row r="49" spans="1:18" ht="15" thickBot="1">
      <c r="B49" s="44"/>
      <c r="C49" s="49" t="s">
        <v>103</v>
      </c>
      <c r="D49" s="50"/>
      <c r="E49" s="50"/>
      <c r="F49" s="509"/>
      <c r="G49" s="510"/>
      <c r="H49" s="510"/>
      <c r="I49" s="510"/>
      <c r="J49" s="510"/>
      <c r="K49" s="510"/>
      <c r="L49" s="510"/>
      <c r="M49" s="510"/>
      <c r="N49" s="511"/>
      <c r="O49" s="50"/>
      <c r="P49" s="50"/>
      <c r="Q49" s="50"/>
      <c r="R49" s="44"/>
    </row>
    <row r="50" spans="1:18" ht="7.15" customHeight="1" thickBot="1">
      <c r="B50" s="44"/>
      <c r="C50" s="49"/>
      <c r="D50" s="50"/>
      <c r="E50" s="62"/>
      <c r="F50" s="63"/>
      <c r="G50" s="63"/>
      <c r="H50" s="63"/>
      <c r="I50" s="63"/>
      <c r="J50" s="63"/>
      <c r="K50" s="63"/>
      <c r="L50" s="141"/>
      <c r="M50" s="63"/>
      <c r="N50" s="141"/>
      <c r="O50" s="50"/>
      <c r="P50" s="50"/>
      <c r="Q50" s="50"/>
      <c r="R50" s="44"/>
    </row>
    <row r="51" spans="1:18" ht="15" thickBot="1">
      <c r="B51" s="44"/>
      <c r="C51" s="49" t="s">
        <v>119</v>
      </c>
      <c r="D51" s="50"/>
      <c r="E51" s="50"/>
      <c r="F51" s="524"/>
      <c r="G51" s="525"/>
      <c r="H51" s="525"/>
      <c r="I51" s="525"/>
      <c r="J51" s="525"/>
      <c r="K51" s="525"/>
      <c r="L51" s="525"/>
      <c r="M51" s="525"/>
      <c r="N51" s="526"/>
      <c r="O51" s="50"/>
      <c r="P51" s="50"/>
      <c r="Q51" s="50"/>
      <c r="R51" s="44"/>
    </row>
    <row r="52" spans="1:18" ht="7.15" customHeight="1" thickBot="1">
      <c r="B52" s="44"/>
      <c r="C52" s="49"/>
      <c r="D52" s="50"/>
      <c r="E52" s="62"/>
      <c r="F52" s="141"/>
      <c r="G52" s="141"/>
      <c r="H52" s="141"/>
      <c r="I52" s="141"/>
      <c r="J52" s="141"/>
      <c r="K52" s="63"/>
      <c r="L52" s="141"/>
      <c r="M52" s="63"/>
      <c r="N52" s="141"/>
      <c r="O52" s="50"/>
      <c r="P52" s="50"/>
      <c r="Q52" s="50"/>
      <c r="R52" s="44"/>
    </row>
    <row r="53" spans="1:18" ht="15" thickBot="1">
      <c r="B53" s="44"/>
      <c r="C53" s="49" t="s">
        <v>120</v>
      </c>
      <c r="D53" s="50"/>
      <c r="E53" s="50"/>
      <c r="F53" s="524"/>
      <c r="G53" s="525"/>
      <c r="H53" s="525"/>
      <c r="I53" s="525"/>
      <c r="J53" s="525"/>
      <c r="K53" s="525"/>
      <c r="L53" s="525"/>
      <c r="M53" s="525"/>
      <c r="N53" s="526"/>
      <c r="O53" s="50"/>
      <c r="P53" s="50"/>
      <c r="Q53" s="50"/>
      <c r="R53" s="44"/>
    </row>
    <row r="54" spans="1:18" ht="7.15" customHeight="1" thickBot="1">
      <c r="B54" s="44"/>
      <c r="C54" s="49"/>
      <c r="D54" s="50"/>
      <c r="E54" s="62"/>
      <c r="F54" s="141"/>
      <c r="G54" s="141"/>
      <c r="H54" s="141"/>
      <c r="I54" s="141"/>
      <c r="J54" s="141"/>
      <c r="K54" s="63"/>
      <c r="L54" s="141"/>
      <c r="M54" s="63"/>
      <c r="N54" s="141"/>
      <c r="O54" s="50"/>
      <c r="P54" s="50"/>
      <c r="Q54" s="50"/>
      <c r="R54" s="44"/>
    </row>
    <row r="55" spans="1:18" ht="15" thickBot="1">
      <c r="B55" s="44"/>
      <c r="C55" s="49" t="s">
        <v>121</v>
      </c>
      <c r="D55" s="50"/>
      <c r="E55" s="62"/>
      <c r="F55" s="509"/>
      <c r="G55" s="510"/>
      <c r="H55" s="510"/>
      <c r="I55" s="510"/>
      <c r="J55" s="510"/>
      <c r="K55" s="510"/>
      <c r="L55" s="510"/>
      <c r="M55" s="510"/>
      <c r="N55" s="511"/>
      <c r="O55" s="50"/>
      <c r="P55" s="50"/>
      <c r="Q55" s="50"/>
      <c r="R55" s="44"/>
    </row>
    <row r="56" spans="1:18" ht="7.15" customHeight="1" thickBot="1">
      <c r="B56" s="44"/>
      <c r="C56" s="49"/>
      <c r="D56" s="50"/>
      <c r="E56" s="62"/>
      <c r="F56" s="60"/>
      <c r="G56" s="60"/>
      <c r="H56" s="60"/>
      <c r="I56" s="60"/>
      <c r="J56" s="60"/>
      <c r="K56" s="63"/>
      <c r="L56" s="141"/>
      <c r="M56" s="63"/>
      <c r="N56" s="141"/>
      <c r="O56" s="50"/>
      <c r="P56" s="50"/>
      <c r="Q56" s="60"/>
      <c r="R56" s="44"/>
    </row>
    <row r="57" spans="1:18" ht="15" thickBot="1">
      <c r="B57" s="44"/>
      <c r="C57" s="49" t="s">
        <v>108</v>
      </c>
      <c r="D57" s="50"/>
      <c r="E57" s="50"/>
      <c r="F57" s="509"/>
      <c r="G57" s="510"/>
      <c r="H57" s="510"/>
      <c r="I57" s="510"/>
      <c r="J57" s="510"/>
      <c r="K57" s="510"/>
      <c r="L57" s="510"/>
      <c r="M57" s="510"/>
      <c r="N57" s="511"/>
      <c r="O57" s="50"/>
      <c r="P57" s="50"/>
      <c r="Q57" s="60"/>
      <c r="R57" s="44"/>
    </row>
    <row r="58" spans="1:18" ht="7.15" customHeight="1" thickBot="1">
      <c r="B58" s="44"/>
      <c r="C58" s="49"/>
      <c r="D58" s="62"/>
      <c r="E58" s="62"/>
      <c r="F58" s="128"/>
      <c r="G58" s="128"/>
      <c r="H58" s="60"/>
      <c r="I58" s="60"/>
      <c r="J58" s="60"/>
      <c r="K58" s="63"/>
      <c r="L58" s="141"/>
      <c r="M58" s="63"/>
      <c r="N58" s="141"/>
      <c r="O58" s="50"/>
      <c r="P58" s="50"/>
      <c r="Q58" s="60"/>
      <c r="R58" s="44"/>
    </row>
    <row r="59" spans="1:18" ht="15" thickBot="1">
      <c r="B59" s="44"/>
      <c r="C59" s="49" t="s">
        <v>109</v>
      </c>
      <c r="D59" s="50"/>
      <c r="E59" s="50"/>
      <c r="F59" s="509"/>
      <c r="G59" s="510"/>
      <c r="H59" s="510"/>
      <c r="I59" s="510"/>
      <c r="J59" s="510"/>
      <c r="K59" s="510"/>
      <c r="L59" s="510"/>
      <c r="M59" s="510"/>
      <c r="N59" s="511"/>
      <c r="O59" s="50"/>
      <c r="P59" s="50"/>
      <c r="Q59" s="60"/>
      <c r="R59" s="44"/>
    </row>
    <row r="60" spans="1:18" ht="6.6" customHeight="1" thickBot="1">
      <c r="A60" s="61"/>
      <c r="B60" s="44"/>
      <c r="C60" s="49"/>
      <c r="D60" s="50"/>
      <c r="E60" s="50"/>
      <c r="F60" s="60"/>
      <c r="G60" s="60"/>
      <c r="H60" s="60"/>
      <c r="I60" s="60"/>
      <c r="J60" s="60"/>
      <c r="K60" s="63"/>
      <c r="L60" s="141"/>
      <c r="M60" s="63"/>
      <c r="N60" s="141"/>
      <c r="O60" s="50"/>
      <c r="P60" s="50"/>
      <c r="Q60" s="98"/>
      <c r="R60" s="44"/>
    </row>
    <row r="61" spans="1:18" ht="15" thickBot="1">
      <c r="B61" s="44"/>
      <c r="C61" s="49" t="s">
        <v>110</v>
      </c>
      <c r="D61" s="50"/>
      <c r="E61" s="50"/>
      <c r="F61" s="509"/>
      <c r="G61" s="510"/>
      <c r="H61" s="510"/>
      <c r="I61" s="510"/>
      <c r="J61" s="510"/>
      <c r="K61" s="510"/>
      <c r="L61" s="510"/>
      <c r="M61" s="510"/>
      <c r="N61" s="511"/>
      <c r="O61" s="50"/>
      <c r="P61" s="50"/>
      <c r="Q61" s="50"/>
      <c r="R61" s="44"/>
    </row>
    <row r="62" spans="1:18" ht="7.15" customHeight="1" thickBot="1">
      <c r="B62" s="44"/>
      <c r="C62" s="49"/>
      <c r="D62" s="50"/>
      <c r="E62" s="50"/>
      <c r="F62" s="63"/>
      <c r="G62" s="63"/>
      <c r="H62" s="63"/>
      <c r="I62" s="63"/>
      <c r="J62" s="63"/>
      <c r="K62" s="63"/>
      <c r="L62" s="141"/>
      <c r="M62" s="63"/>
      <c r="N62" s="141"/>
      <c r="O62" s="50"/>
      <c r="P62" s="50"/>
      <c r="Q62" s="50"/>
      <c r="R62" s="44"/>
    </row>
    <row r="63" spans="1:18" ht="15" thickBot="1">
      <c r="B63" s="44"/>
      <c r="C63" s="49" t="s">
        <v>111</v>
      </c>
      <c r="D63" s="50"/>
      <c r="E63" s="51"/>
      <c r="F63" s="509"/>
      <c r="G63" s="510"/>
      <c r="H63" s="510"/>
      <c r="I63" s="510"/>
      <c r="J63" s="510"/>
      <c r="K63" s="510"/>
      <c r="L63" s="510"/>
      <c r="M63" s="510"/>
      <c r="N63" s="511"/>
      <c r="O63" s="50"/>
      <c r="P63" s="50"/>
      <c r="Q63" s="50"/>
      <c r="R63" s="44"/>
    </row>
    <row r="64" spans="1:18" ht="7.15" customHeight="1" thickBot="1">
      <c r="B64" s="44"/>
      <c r="C64" s="49"/>
      <c r="D64" s="50"/>
      <c r="E64" s="50"/>
      <c r="F64" s="63"/>
      <c r="G64" s="63"/>
      <c r="H64" s="63"/>
      <c r="I64" s="63"/>
      <c r="J64" s="63"/>
      <c r="K64" s="63"/>
      <c r="L64" s="141"/>
      <c r="M64" s="63"/>
      <c r="N64" s="141"/>
      <c r="O64" s="50"/>
      <c r="P64" s="50"/>
      <c r="Q64" s="50"/>
      <c r="R64" s="44"/>
    </row>
    <row r="65" spans="2:18" ht="15" thickBot="1">
      <c r="B65" s="44"/>
      <c r="C65" s="49" t="s">
        <v>112</v>
      </c>
      <c r="D65" s="50"/>
      <c r="E65" s="50"/>
      <c r="F65" s="515"/>
      <c r="G65" s="516"/>
      <c r="H65" s="516"/>
      <c r="I65" s="516"/>
      <c r="J65" s="516"/>
      <c r="K65" s="516"/>
      <c r="L65" s="516"/>
      <c r="M65" s="516"/>
      <c r="N65" s="517"/>
      <c r="O65" s="50"/>
      <c r="P65" s="50"/>
      <c r="Q65" s="50"/>
      <c r="R65" s="44"/>
    </row>
    <row r="66" spans="2:18" ht="6.75" customHeight="1">
      <c r="B66" s="44"/>
      <c r="C66" s="49"/>
      <c r="D66" s="50"/>
      <c r="E66" s="62"/>
      <c r="F66" s="62"/>
      <c r="G66" s="62"/>
      <c r="H66" s="62"/>
      <c r="I66" s="62"/>
      <c r="J66" s="62"/>
      <c r="K66" s="62"/>
      <c r="L66" s="62"/>
      <c r="M66" s="62"/>
      <c r="N66" s="62"/>
      <c r="O66" s="62"/>
      <c r="P66" s="62"/>
      <c r="Q66" s="62"/>
      <c r="R66" s="44"/>
    </row>
    <row r="67" spans="2:18">
      <c r="C67" s="64" t="s">
        <v>3</v>
      </c>
      <c r="D67" s="65"/>
      <c r="E67" s="65"/>
      <c r="F67" s="65"/>
      <c r="G67" s="65"/>
      <c r="H67" s="65"/>
      <c r="I67" s="65"/>
      <c r="J67" s="65"/>
      <c r="K67" s="65"/>
      <c r="L67" s="65"/>
      <c r="M67" s="65"/>
      <c r="N67" s="65"/>
      <c r="O67" s="65"/>
      <c r="P67" s="65"/>
      <c r="Q67" s="65"/>
    </row>
    <row r="68" spans="2:18" ht="14.1" customHeight="1">
      <c r="B68" s="47"/>
      <c r="C68" s="142" t="s">
        <v>122</v>
      </c>
      <c r="D68" s="143"/>
      <c r="E68" s="143"/>
      <c r="F68" s="143"/>
      <c r="G68" s="143"/>
      <c r="H68" s="143"/>
      <c r="I68" s="143"/>
      <c r="J68" s="143"/>
      <c r="K68" s="143"/>
      <c r="L68" s="143"/>
      <c r="M68" s="143"/>
      <c r="N68" s="143"/>
      <c r="O68" s="143"/>
      <c r="P68" s="143"/>
      <c r="Q68" s="47"/>
      <c r="R68" s="47"/>
    </row>
    <row r="69" spans="2:18" ht="6.75" customHeight="1">
      <c r="B69" s="44"/>
      <c r="C69" s="44"/>
      <c r="D69" s="44"/>
      <c r="E69" s="44"/>
      <c r="F69" s="44"/>
      <c r="G69" s="44"/>
      <c r="H69" s="44"/>
      <c r="I69" s="44"/>
      <c r="J69" s="44"/>
      <c r="K69" s="44"/>
      <c r="L69" s="44"/>
      <c r="M69" s="44"/>
      <c r="N69" s="44"/>
      <c r="O69" s="44"/>
      <c r="P69" s="44"/>
      <c r="Q69" s="44"/>
      <c r="R69" s="44"/>
    </row>
    <row r="70" spans="2:18" ht="14.1" customHeight="1">
      <c r="B70" s="44"/>
      <c r="C70" s="59" t="s">
        <v>123</v>
      </c>
      <c r="D70" s="50"/>
      <c r="E70" s="62"/>
      <c r="F70" s="62"/>
      <c r="G70" s="62"/>
      <c r="H70" s="62"/>
      <c r="I70" s="62"/>
      <c r="J70" s="62"/>
      <c r="K70" s="62"/>
      <c r="L70" s="62"/>
      <c r="M70" s="62"/>
      <c r="N70" s="144"/>
      <c r="O70" s="62"/>
      <c r="P70" s="62"/>
      <c r="Q70" s="44"/>
      <c r="R70" s="44"/>
    </row>
    <row r="71" spans="2:18" ht="7.15" customHeight="1" thickBot="1">
      <c r="B71" s="44"/>
      <c r="C71" s="49"/>
      <c r="D71" s="50"/>
      <c r="E71" s="62"/>
      <c r="F71" s="62"/>
      <c r="G71" s="62"/>
      <c r="H71" s="62"/>
      <c r="I71" s="62"/>
      <c r="J71" s="62"/>
      <c r="K71" s="62"/>
      <c r="L71" s="62"/>
      <c r="M71" s="62"/>
      <c r="N71" s="62"/>
      <c r="O71" s="62"/>
      <c r="P71" s="62"/>
      <c r="Q71" s="44"/>
      <c r="R71" s="44"/>
    </row>
    <row r="72" spans="2:18" ht="15" thickBot="1">
      <c r="B72" s="44"/>
      <c r="C72" s="145" t="s">
        <v>124</v>
      </c>
      <c r="D72" s="50"/>
      <c r="E72" s="62"/>
      <c r="F72" s="504"/>
      <c r="G72" s="505"/>
      <c r="H72" s="505"/>
      <c r="I72" s="506"/>
      <c r="J72" s="146" t="s">
        <v>126</v>
      </c>
      <c r="K72" s="504"/>
      <c r="L72" s="505"/>
      <c r="M72" s="506"/>
      <c r="N72" s="62"/>
      <c r="O72" s="62"/>
      <c r="P72" s="98"/>
      <c r="Q72" s="44"/>
      <c r="R72" s="44"/>
    </row>
    <row r="73" spans="2:18">
      <c r="B73" s="44"/>
      <c r="C73" s="59"/>
      <c r="D73" s="50"/>
      <c r="E73" s="62"/>
      <c r="F73" s="518" t="s">
        <v>125</v>
      </c>
      <c r="G73" s="518"/>
      <c r="H73" s="518"/>
      <c r="I73" s="518"/>
      <c r="J73" s="147"/>
      <c r="K73" s="518" t="s">
        <v>125</v>
      </c>
      <c r="L73" s="518"/>
      <c r="M73" s="518"/>
      <c r="N73" s="50"/>
      <c r="O73" s="50"/>
      <c r="P73" s="98"/>
      <c r="Q73" s="44"/>
      <c r="R73" s="44"/>
    </row>
    <row r="74" spans="2:18" ht="5.65" customHeight="1">
      <c r="B74" s="44"/>
      <c r="C74" s="59"/>
      <c r="D74" s="50"/>
      <c r="E74" s="62"/>
      <c r="F74" s="50"/>
      <c r="G74" s="50"/>
      <c r="H74" s="50"/>
      <c r="I74" s="50"/>
      <c r="J74" s="50"/>
      <c r="K74" s="50"/>
      <c r="L74" s="50"/>
      <c r="M74" s="50"/>
      <c r="N74" s="50"/>
      <c r="O74" s="50"/>
      <c r="P74" s="50"/>
      <c r="Q74" s="44"/>
      <c r="R74" s="44"/>
    </row>
    <row r="75" spans="2:18">
      <c r="B75" s="44"/>
      <c r="C75" s="148" t="s">
        <v>127</v>
      </c>
      <c r="D75" s="50"/>
      <c r="E75" s="62"/>
      <c r="F75" s="148" t="s">
        <v>131</v>
      </c>
      <c r="G75" s="82"/>
      <c r="H75" s="50"/>
      <c r="I75" s="50"/>
      <c r="J75" s="50"/>
      <c r="K75" s="50"/>
      <c r="L75" s="44"/>
      <c r="M75" s="44"/>
      <c r="N75" s="44"/>
      <c r="O75" s="44"/>
      <c r="P75" s="50"/>
      <c r="Q75" s="44"/>
      <c r="R75" s="44"/>
    </row>
    <row r="76" spans="2:18" ht="7.15" customHeight="1" thickBot="1">
      <c r="B76" s="44"/>
      <c r="C76" s="82"/>
      <c r="D76" s="50"/>
      <c r="E76" s="62"/>
      <c r="F76" s="50"/>
      <c r="G76" s="50"/>
      <c r="H76" s="50"/>
      <c r="I76" s="50"/>
      <c r="J76" s="50"/>
      <c r="K76" s="50"/>
      <c r="L76" s="44"/>
      <c r="M76" s="44"/>
      <c r="N76" s="44"/>
      <c r="O76" s="44"/>
      <c r="P76" s="50"/>
      <c r="Q76" s="44"/>
      <c r="R76" s="44"/>
    </row>
    <row r="77" spans="2:18" ht="15" thickBot="1">
      <c r="B77" s="44"/>
      <c r="C77" s="52" t="s">
        <v>128</v>
      </c>
      <c r="D77" s="50"/>
      <c r="E77" s="62"/>
      <c r="F77" s="509"/>
      <c r="G77" s="510"/>
      <c r="H77" s="511"/>
      <c r="I77" s="50"/>
      <c r="J77" s="44"/>
      <c r="K77" s="44"/>
      <c r="L77" s="44"/>
      <c r="M77" s="44"/>
      <c r="N77" s="44"/>
      <c r="O77" s="44"/>
      <c r="P77" s="60"/>
      <c r="Q77" s="50"/>
      <c r="R77" s="44"/>
    </row>
    <row r="78" spans="2:18" ht="6.6" customHeight="1" thickBot="1">
      <c r="B78" s="44"/>
      <c r="C78" s="52"/>
      <c r="D78" s="50"/>
      <c r="E78" s="62"/>
      <c r="F78" s="50"/>
      <c r="G78" s="50"/>
      <c r="H78" s="50"/>
      <c r="I78" s="50"/>
      <c r="J78" s="44"/>
      <c r="K78" s="44"/>
      <c r="L78" s="44"/>
      <c r="M78" s="44"/>
      <c r="N78" s="44"/>
      <c r="O78" s="44"/>
      <c r="P78" s="50"/>
      <c r="Q78" s="44"/>
      <c r="R78" s="44"/>
    </row>
    <row r="79" spans="2:18" ht="15" thickBot="1">
      <c r="B79" s="44"/>
      <c r="C79" s="52" t="s">
        <v>129</v>
      </c>
      <c r="D79" s="50"/>
      <c r="E79" s="62"/>
      <c r="F79" s="509"/>
      <c r="G79" s="510"/>
      <c r="H79" s="511"/>
      <c r="I79" s="50"/>
      <c r="J79" s="44"/>
      <c r="K79" s="44"/>
      <c r="L79" s="44"/>
      <c r="M79" s="44"/>
      <c r="N79" s="44"/>
      <c r="O79" s="44"/>
      <c r="P79" s="60"/>
      <c r="Q79" s="50"/>
      <c r="R79" s="44"/>
    </row>
    <row r="80" spans="2:18" ht="6.6" customHeight="1" thickBot="1">
      <c r="B80" s="44"/>
      <c r="C80" s="52"/>
      <c r="D80" s="50"/>
      <c r="E80" s="62"/>
      <c r="F80" s="50"/>
      <c r="G80" s="50"/>
      <c r="H80" s="50"/>
      <c r="I80" s="50"/>
      <c r="J80" s="44"/>
      <c r="K80" s="44"/>
      <c r="L80" s="44"/>
      <c r="M80" s="44"/>
      <c r="N80" s="44"/>
      <c r="O80" s="44"/>
      <c r="P80" s="50"/>
      <c r="Q80" s="50"/>
      <c r="R80" s="44"/>
    </row>
    <row r="81" spans="2:24" ht="14.1" customHeight="1" thickBot="1">
      <c r="B81" s="44"/>
      <c r="C81" s="145" t="s">
        <v>130</v>
      </c>
      <c r="D81" s="50"/>
      <c r="E81" s="62"/>
      <c r="F81" s="509"/>
      <c r="G81" s="510"/>
      <c r="H81" s="511"/>
      <c r="I81" s="50"/>
      <c r="J81" s="44"/>
      <c r="K81" s="44"/>
      <c r="L81" s="44"/>
      <c r="M81" s="44"/>
      <c r="N81" s="44"/>
      <c r="O81" s="44"/>
      <c r="P81" s="60"/>
      <c r="Q81" s="50"/>
      <c r="R81" s="44"/>
    </row>
    <row r="82" spans="2:24" ht="6.6" customHeight="1" thickBot="1">
      <c r="B82" s="44"/>
      <c r="C82" s="52"/>
      <c r="D82" s="50"/>
      <c r="E82" s="62"/>
      <c r="F82" s="50"/>
      <c r="G82" s="50"/>
      <c r="H82" s="50"/>
      <c r="I82" s="50"/>
      <c r="J82" s="44"/>
      <c r="K82" s="44"/>
      <c r="L82" s="44"/>
      <c r="M82" s="44"/>
      <c r="N82" s="44"/>
      <c r="O82" s="44"/>
      <c r="P82" s="50"/>
      <c r="Q82" s="44"/>
      <c r="R82" s="44"/>
    </row>
    <row r="83" spans="2:24" ht="15" thickBot="1">
      <c r="B83" s="44"/>
      <c r="C83" s="52" t="s">
        <v>132</v>
      </c>
      <c r="D83" s="50"/>
      <c r="E83" s="62"/>
      <c r="F83" s="509"/>
      <c r="G83" s="510"/>
      <c r="H83" s="511"/>
      <c r="I83" s="50"/>
      <c r="J83" s="509"/>
      <c r="K83" s="510"/>
      <c r="L83" s="510"/>
      <c r="M83" s="510"/>
      <c r="N83" s="511"/>
      <c r="O83" s="44"/>
      <c r="P83" s="98"/>
      <c r="Q83" s="44"/>
      <c r="R83" s="44"/>
    </row>
    <row r="84" spans="2:24" ht="7.15" customHeight="1">
      <c r="B84" s="44"/>
      <c r="C84" s="52"/>
      <c r="D84" s="50"/>
      <c r="E84" s="50"/>
      <c r="F84" s="50"/>
      <c r="G84" s="50"/>
      <c r="H84" s="50"/>
      <c r="I84" s="50"/>
      <c r="J84" s="50"/>
      <c r="K84" s="50"/>
      <c r="L84" s="50"/>
      <c r="M84" s="50"/>
      <c r="N84" s="50"/>
      <c r="O84" s="50"/>
      <c r="P84" s="50"/>
      <c r="Q84" s="44"/>
      <c r="R84" s="44"/>
    </row>
    <row r="85" spans="2:24" ht="14.1" customHeight="1"/>
    <row r="86" spans="2:24" ht="15" customHeight="1">
      <c r="B86" s="47"/>
      <c r="C86" s="142" t="s">
        <v>133</v>
      </c>
      <c r="D86" s="143"/>
      <c r="E86" s="143"/>
      <c r="F86" s="143"/>
      <c r="G86" s="143"/>
      <c r="H86" s="143"/>
      <c r="I86" s="143"/>
      <c r="J86" s="143"/>
      <c r="K86" s="143"/>
      <c r="L86" s="143"/>
      <c r="M86" s="143"/>
      <c r="N86" s="143"/>
      <c r="O86" s="143"/>
      <c r="P86" s="143"/>
      <c r="Q86" s="143"/>
      <c r="R86" s="143"/>
    </row>
    <row r="87" spans="2:24" ht="6.75" customHeight="1">
      <c r="B87" s="44"/>
      <c r="C87" s="139"/>
      <c r="D87" s="66"/>
      <c r="E87" s="66"/>
      <c r="F87" s="66"/>
      <c r="G87" s="66"/>
      <c r="H87" s="66"/>
      <c r="I87" s="66"/>
      <c r="J87" s="66"/>
      <c r="K87" s="66"/>
      <c r="L87" s="66"/>
      <c r="M87" s="66"/>
      <c r="N87" s="66"/>
      <c r="O87" s="66"/>
      <c r="P87" s="66"/>
      <c r="Q87" s="66"/>
      <c r="R87" s="66"/>
      <c r="T87" s="302"/>
    </row>
    <row r="88" spans="2:24" ht="27" customHeight="1">
      <c r="B88" s="44"/>
      <c r="C88" s="489" t="s">
        <v>134</v>
      </c>
      <c r="D88" s="489"/>
      <c r="E88" s="489"/>
      <c r="F88" s="489"/>
      <c r="G88" s="489"/>
      <c r="H88" s="489"/>
      <c r="I88" s="489"/>
      <c r="J88" s="489"/>
      <c r="K88" s="489"/>
      <c r="L88" s="489"/>
      <c r="M88" s="489"/>
      <c r="N88" s="489"/>
      <c r="O88" s="489"/>
      <c r="P88" s="489"/>
      <c r="Q88" s="489"/>
      <c r="R88" s="66"/>
      <c r="S88" s="302"/>
      <c r="T88" s="302"/>
    </row>
    <row r="89" spans="2:24" ht="37.15" customHeight="1" thickBot="1">
      <c r="B89" s="44"/>
      <c r="C89" s="527" t="s">
        <v>135</v>
      </c>
      <c r="D89" s="527"/>
      <c r="E89" s="527"/>
      <c r="F89" s="527"/>
      <c r="G89" s="527"/>
      <c r="H89" s="527"/>
      <c r="I89" s="527"/>
      <c r="J89" s="527"/>
      <c r="K89" s="527"/>
      <c r="L89" s="527"/>
      <c r="M89" s="527"/>
      <c r="N89" s="527"/>
      <c r="O89" s="527"/>
      <c r="P89" s="527"/>
      <c r="Q89" s="527"/>
      <c r="R89" s="139"/>
      <c r="S89" s="302"/>
      <c r="T89" s="302"/>
    </row>
    <row r="90" spans="2:24" ht="19.350000000000001" customHeight="1" thickBot="1">
      <c r="B90" s="44"/>
      <c r="C90" s="59" t="s">
        <v>136</v>
      </c>
      <c r="D90" s="317"/>
      <c r="E90" s="317"/>
      <c r="F90" s="317"/>
      <c r="G90" s="317"/>
      <c r="H90" s="317"/>
      <c r="I90" s="317"/>
      <c r="J90" s="317"/>
      <c r="K90" s="509"/>
      <c r="L90" s="510"/>
      <c r="M90" s="511"/>
      <c r="N90" s="317"/>
      <c r="O90" s="317"/>
      <c r="P90" s="317"/>
      <c r="Q90" s="317"/>
      <c r="R90" s="139"/>
      <c r="S90" s="302"/>
      <c r="T90" s="302"/>
    </row>
    <row r="91" spans="2:24" ht="0.6" customHeight="1">
      <c r="B91" s="44"/>
      <c r="C91" s="59"/>
      <c r="D91" s="317"/>
      <c r="E91" s="317"/>
      <c r="F91" s="317"/>
      <c r="G91" s="317"/>
      <c r="H91" s="317"/>
      <c r="I91" s="317"/>
      <c r="J91" s="317"/>
      <c r="K91" s="317"/>
      <c r="L91" s="317"/>
      <c r="M91" s="317"/>
      <c r="N91" s="317"/>
      <c r="O91" s="317"/>
      <c r="P91" s="317"/>
      <c r="Q91" s="317"/>
      <c r="R91" s="139"/>
      <c r="S91" s="302"/>
      <c r="T91" s="302"/>
    </row>
    <row r="92" spans="2:24" ht="6.6" customHeight="1">
      <c r="B92" s="44"/>
      <c r="C92" s="59"/>
      <c r="D92" s="317"/>
      <c r="E92" s="317"/>
      <c r="F92" s="317"/>
      <c r="G92" s="317"/>
      <c r="H92" s="317"/>
      <c r="I92" s="317"/>
      <c r="J92" s="317"/>
      <c r="K92" s="317"/>
      <c r="L92" s="317"/>
      <c r="M92" s="317"/>
      <c r="N92" s="317"/>
      <c r="O92" s="317"/>
      <c r="P92" s="317"/>
      <c r="Q92" s="317"/>
      <c r="R92" s="139"/>
      <c r="S92" s="302"/>
      <c r="T92" s="302"/>
    </row>
    <row r="93" spans="2:24" s="318" customFormat="1" ht="27" customHeight="1">
      <c r="B93" s="319"/>
      <c r="C93" s="489" t="s">
        <v>137</v>
      </c>
      <c r="D93" s="489"/>
      <c r="E93" s="489"/>
      <c r="F93" s="489"/>
      <c r="G93" s="489"/>
      <c r="H93" s="489"/>
      <c r="I93" s="489"/>
      <c r="J93" s="489"/>
      <c r="K93" s="489"/>
      <c r="L93" s="489"/>
      <c r="M93" s="489"/>
      <c r="N93" s="489"/>
      <c r="O93" s="489"/>
      <c r="P93" s="489"/>
      <c r="Q93" s="489"/>
      <c r="R93" s="149"/>
      <c r="S93" s="303"/>
      <c r="T93" s="320"/>
      <c r="U93" s="321"/>
      <c r="V93" s="321"/>
      <c r="W93" s="321"/>
      <c r="X93" s="321"/>
    </row>
    <row r="94" spans="2:24" ht="14.65" customHeight="1">
      <c r="B94" s="44"/>
      <c r="C94" s="507" t="s">
        <v>138</v>
      </c>
      <c r="D94" s="508"/>
      <c r="E94" s="508"/>
      <c r="F94" s="508"/>
      <c r="G94" s="508"/>
      <c r="H94" s="508"/>
      <c r="I94" s="508"/>
      <c r="J94" s="508"/>
      <c r="K94" s="508"/>
      <c r="L94" s="508"/>
      <c r="M94" s="508"/>
      <c r="N94" s="508"/>
      <c r="O94" s="508"/>
      <c r="P94" s="508"/>
      <c r="Q94" s="508"/>
      <c r="R94" s="66"/>
      <c r="S94" s="304"/>
      <c r="T94" s="302"/>
    </row>
    <row r="95" spans="2:24" ht="7.15" customHeight="1">
      <c r="B95" s="44"/>
      <c r="C95" s="150"/>
      <c r="D95" s="66"/>
      <c r="E95" s="66"/>
      <c r="F95" s="66"/>
      <c r="G95" s="66"/>
      <c r="H95" s="66"/>
      <c r="I95" s="66"/>
      <c r="J95" s="66"/>
      <c r="K95" s="66"/>
      <c r="L95" s="66"/>
      <c r="M95" s="66"/>
      <c r="N95" s="66"/>
      <c r="O95" s="66"/>
      <c r="P95" s="66"/>
      <c r="Q95" s="66"/>
      <c r="R95" s="66"/>
      <c r="S95" s="305"/>
      <c r="T95" s="302"/>
    </row>
    <row r="96" spans="2:24" ht="29.1" customHeight="1">
      <c r="B96" s="44"/>
      <c r="C96" s="489" t="s">
        <v>139</v>
      </c>
      <c r="D96" s="489"/>
      <c r="E96" s="489"/>
      <c r="F96" s="489"/>
      <c r="G96" s="489"/>
      <c r="H96" s="489"/>
      <c r="I96" s="489"/>
      <c r="J96" s="489"/>
      <c r="K96" s="489"/>
      <c r="L96" s="489"/>
      <c r="M96" s="489"/>
      <c r="N96" s="489"/>
      <c r="O96" s="489"/>
      <c r="P96" s="489"/>
      <c r="Q96" s="489"/>
      <c r="R96" s="66"/>
      <c r="S96" s="305"/>
      <c r="T96" s="302"/>
    </row>
    <row r="97" spans="2:24" ht="6.75" customHeight="1">
      <c r="B97" s="44"/>
      <c r="C97" s="137"/>
      <c r="D97" s="137"/>
      <c r="E97" s="137"/>
      <c r="F97" s="137"/>
      <c r="G97" s="137"/>
      <c r="H97" s="137"/>
      <c r="I97" s="137"/>
      <c r="J97" s="137"/>
      <c r="K97" s="137"/>
      <c r="L97" s="137"/>
      <c r="M97" s="137"/>
      <c r="N97" s="137"/>
      <c r="O97" s="137"/>
      <c r="P97" s="137"/>
      <c r="Q97" s="137"/>
      <c r="R97" s="66"/>
      <c r="S97" s="305"/>
      <c r="T97" s="302"/>
    </row>
    <row r="98" spans="2:24" ht="29.1" customHeight="1">
      <c r="B98" s="44"/>
      <c r="C98" s="502" t="s">
        <v>140</v>
      </c>
      <c r="D98" s="502"/>
      <c r="E98" s="502"/>
      <c r="F98" s="502"/>
      <c r="G98" s="502"/>
      <c r="H98" s="502"/>
      <c r="I98" s="502"/>
      <c r="J98" s="502"/>
      <c r="K98" s="502"/>
      <c r="L98" s="502"/>
      <c r="M98" s="502"/>
      <c r="N98" s="502"/>
      <c r="O98" s="502"/>
      <c r="P98" s="502"/>
      <c r="Q98" s="137"/>
      <c r="R98" s="66"/>
      <c r="S98" s="305"/>
      <c r="T98" s="302"/>
    </row>
    <row r="99" spans="2:24" ht="14.25" customHeight="1">
      <c r="B99" s="44"/>
      <c r="C99" s="464" t="s">
        <v>141</v>
      </c>
      <c r="D99" s="465"/>
      <c r="E99" s="465"/>
      <c r="F99" s="465"/>
      <c r="G99" s="465"/>
      <c r="H99" s="465"/>
      <c r="I99" s="465"/>
      <c r="J99" s="465"/>
      <c r="K99" s="465"/>
      <c r="L99" s="465"/>
      <c r="M99" s="465"/>
      <c r="N99" s="465"/>
      <c r="O99" s="465"/>
      <c r="P99" s="465"/>
      <c r="Q99" s="66"/>
      <c r="R99" s="66"/>
      <c r="S99" s="305"/>
      <c r="T99" s="302"/>
    </row>
    <row r="100" spans="2:24" ht="7.15" customHeight="1">
      <c r="B100" s="44"/>
      <c r="C100" s="151"/>
      <c r="D100" s="152"/>
      <c r="E100" s="152"/>
      <c r="F100" s="152"/>
      <c r="G100" s="152"/>
      <c r="H100" s="152"/>
      <c r="I100" s="152"/>
      <c r="J100" s="152"/>
      <c r="K100" s="152"/>
      <c r="L100" s="152"/>
      <c r="M100" s="152"/>
      <c r="N100" s="152"/>
      <c r="O100" s="152"/>
      <c r="P100" s="152"/>
      <c r="Q100" s="66"/>
      <c r="R100" s="66"/>
      <c r="S100" s="305"/>
      <c r="T100" s="302"/>
    </row>
    <row r="101" spans="2:24" s="91" customFormat="1" ht="29.25" customHeight="1" thickBot="1">
      <c r="B101" s="153"/>
      <c r="C101" s="503" t="s">
        <v>142</v>
      </c>
      <c r="D101" s="503"/>
      <c r="E101" s="503"/>
      <c r="F101" s="503"/>
      <c r="G101" s="503" t="s">
        <v>143</v>
      </c>
      <c r="H101" s="503"/>
      <c r="I101" s="503"/>
      <c r="J101" s="503"/>
      <c r="K101" s="503"/>
      <c r="L101" s="503"/>
      <c r="M101" s="503" t="s">
        <v>144</v>
      </c>
      <c r="N101" s="503"/>
      <c r="O101" s="503"/>
      <c r="P101" s="503"/>
      <c r="Q101" s="154"/>
      <c r="R101" s="154"/>
      <c r="S101" s="306"/>
      <c r="T101" s="307"/>
      <c r="U101" s="308"/>
      <c r="V101" s="308"/>
      <c r="W101" s="308"/>
      <c r="X101" s="308"/>
    </row>
    <row r="102" spans="2:24" ht="17.100000000000001" customHeight="1">
      <c r="B102" s="44"/>
      <c r="C102" s="528"/>
      <c r="D102" s="529"/>
      <c r="E102" s="529"/>
      <c r="F102" s="529"/>
      <c r="G102" s="530"/>
      <c r="H102" s="531"/>
      <c r="I102" s="531"/>
      <c r="J102" s="531"/>
      <c r="K102" s="531"/>
      <c r="L102" s="532"/>
      <c r="M102" s="522">
        <v>0</v>
      </c>
      <c r="N102" s="522"/>
      <c r="O102" s="522"/>
      <c r="P102" s="523"/>
      <c r="Q102" s="155"/>
      <c r="R102" s="155"/>
      <c r="S102" s="309"/>
      <c r="T102" s="302"/>
    </row>
    <row r="103" spans="2:24" ht="17.100000000000001" customHeight="1">
      <c r="B103" s="44"/>
      <c r="C103" s="546"/>
      <c r="D103" s="547"/>
      <c r="E103" s="547"/>
      <c r="F103" s="547"/>
      <c r="G103" s="539"/>
      <c r="H103" s="540"/>
      <c r="I103" s="540"/>
      <c r="J103" s="540"/>
      <c r="K103" s="540"/>
      <c r="L103" s="541"/>
      <c r="M103" s="535">
        <v>0</v>
      </c>
      <c r="N103" s="535"/>
      <c r="O103" s="535"/>
      <c r="P103" s="536"/>
      <c r="Q103" s="155"/>
      <c r="R103" s="155"/>
      <c r="S103" s="309"/>
      <c r="T103" s="302"/>
    </row>
    <row r="104" spans="2:24" ht="17.100000000000001" customHeight="1" thickBot="1">
      <c r="B104" s="44"/>
      <c r="C104" s="533"/>
      <c r="D104" s="534"/>
      <c r="E104" s="534"/>
      <c r="F104" s="534"/>
      <c r="G104" s="542"/>
      <c r="H104" s="543"/>
      <c r="I104" s="543"/>
      <c r="J104" s="543"/>
      <c r="K104" s="543"/>
      <c r="L104" s="544"/>
      <c r="M104" s="537">
        <v>0</v>
      </c>
      <c r="N104" s="537"/>
      <c r="O104" s="537"/>
      <c r="P104" s="538"/>
      <c r="Q104" s="155"/>
      <c r="R104" s="155"/>
      <c r="S104" s="309"/>
      <c r="T104" s="302"/>
    </row>
    <row r="105" spans="2:24" ht="7.15" customHeight="1">
      <c r="B105" s="44"/>
      <c r="C105" s="137"/>
      <c r="D105" s="137"/>
      <c r="E105" s="137"/>
      <c r="F105" s="137"/>
      <c r="G105" s="137"/>
      <c r="H105" s="137"/>
      <c r="I105" s="137"/>
      <c r="J105" s="137"/>
      <c r="K105" s="137"/>
      <c r="L105" s="137"/>
      <c r="M105" s="137"/>
      <c r="N105" s="137"/>
      <c r="O105" s="137"/>
      <c r="P105" s="137"/>
      <c r="Q105" s="137"/>
      <c r="R105" s="137"/>
      <c r="S105" s="309"/>
      <c r="T105" s="302"/>
    </row>
    <row r="106" spans="2:24" ht="24.6" customHeight="1">
      <c r="B106" s="156"/>
      <c r="C106" s="545" t="s">
        <v>145</v>
      </c>
      <c r="D106" s="545"/>
      <c r="E106" s="545"/>
      <c r="F106" s="545"/>
      <c r="G106" s="545"/>
      <c r="H106" s="545"/>
      <c r="I106" s="545"/>
      <c r="J106" s="545"/>
      <c r="K106" s="545"/>
      <c r="L106" s="545"/>
      <c r="M106" s="545"/>
      <c r="N106" s="545"/>
      <c r="O106" s="545"/>
      <c r="P106" s="545"/>
      <c r="Q106" s="545"/>
      <c r="R106" s="157"/>
      <c r="S106" s="309"/>
      <c r="T106" s="302"/>
    </row>
    <row r="107" spans="2:24" ht="6.6" customHeight="1">
      <c r="B107" s="156"/>
      <c r="C107" s="137"/>
      <c r="D107" s="137"/>
      <c r="E107" s="137"/>
      <c r="F107" s="137"/>
      <c r="G107" s="137"/>
      <c r="H107" s="137"/>
      <c r="I107" s="137"/>
      <c r="J107" s="137"/>
      <c r="K107" s="137"/>
      <c r="L107" s="137"/>
      <c r="M107" s="137"/>
      <c r="N107" s="137"/>
      <c r="O107" s="137"/>
      <c r="P107" s="137"/>
      <c r="Q107" s="137"/>
      <c r="R107" s="157"/>
      <c r="S107" s="309"/>
      <c r="T107" s="302"/>
    </row>
    <row r="108" spans="2:24" ht="14.1" customHeight="1">
      <c r="B108" s="156"/>
      <c r="C108" s="158" t="s">
        <v>146</v>
      </c>
      <c r="D108" s="137"/>
      <c r="E108" s="137"/>
      <c r="F108" s="137"/>
      <c r="G108" s="137"/>
      <c r="H108" s="137"/>
      <c r="I108" s="137"/>
      <c r="J108" s="137"/>
      <c r="K108" s="137"/>
      <c r="L108" s="137"/>
      <c r="M108" s="137"/>
      <c r="N108" s="137"/>
      <c r="O108" s="137"/>
      <c r="P108" s="137"/>
      <c r="Q108" s="137"/>
      <c r="R108" s="157"/>
      <c r="S108" s="309"/>
      <c r="T108" s="302"/>
    </row>
    <row r="109" spans="2:24" ht="14.1" customHeight="1">
      <c r="B109" s="156"/>
      <c r="C109" s="158" t="s">
        <v>147</v>
      </c>
      <c r="D109" s="137"/>
      <c r="E109" s="137"/>
      <c r="F109" s="137"/>
      <c r="G109" s="137"/>
      <c r="H109" s="137"/>
      <c r="I109" s="137"/>
      <c r="J109" s="137"/>
      <c r="K109" s="137"/>
      <c r="L109" s="137"/>
      <c r="M109" s="137"/>
      <c r="N109" s="137"/>
      <c r="O109" s="137"/>
      <c r="P109" s="137"/>
      <c r="Q109" s="137"/>
      <c r="R109" s="157"/>
      <c r="S109" s="309"/>
      <c r="T109" s="302"/>
    </row>
    <row r="110" spans="2:24" ht="6.6" customHeight="1">
      <c r="B110" s="44"/>
      <c r="C110" s="49"/>
      <c r="D110" s="50"/>
      <c r="E110" s="50"/>
      <c r="F110" s="50"/>
      <c r="G110" s="50"/>
      <c r="H110" s="50"/>
      <c r="I110" s="50"/>
      <c r="J110" s="50"/>
      <c r="K110" s="50"/>
      <c r="L110" s="50"/>
      <c r="M110" s="50"/>
      <c r="N110" s="50"/>
      <c r="O110" s="50"/>
      <c r="P110" s="50"/>
      <c r="Q110" s="50"/>
      <c r="R110" s="50"/>
      <c r="S110" s="309"/>
      <c r="T110" s="302"/>
    </row>
    <row r="111" spans="2:24" ht="14.1" customHeight="1">
      <c r="B111" s="70"/>
      <c r="C111" s="83"/>
      <c r="D111" s="84"/>
      <c r="E111" s="84"/>
      <c r="F111" s="84"/>
      <c r="G111" s="84"/>
      <c r="H111" s="84"/>
      <c r="I111" s="84"/>
      <c r="J111" s="84"/>
      <c r="K111" s="84"/>
      <c r="L111" s="84"/>
      <c r="M111" s="84"/>
      <c r="N111" s="84"/>
      <c r="O111" s="84"/>
      <c r="P111" s="84"/>
      <c r="Q111" s="84"/>
      <c r="R111" s="84"/>
      <c r="S111" s="309"/>
      <c r="T111" s="302"/>
    </row>
    <row r="112" spans="2:24" ht="6.6" customHeight="1" thickBot="1">
      <c r="B112" s="44"/>
      <c r="C112" s="49"/>
      <c r="D112" s="50"/>
      <c r="E112" s="50"/>
      <c r="F112" s="50"/>
      <c r="G112" s="50"/>
      <c r="H112" s="50"/>
      <c r="I112" s="50"/>
      <c r="J112" s="50"/>
      <c r="K112" s="50"/>
      <c r="L112" s="50"/>
      <c r="M112" s="50"/>
      <c r="N112" s="50"/>
      <c r="O112" s="50"/>
      <c r="P112" s="50"/>
      <c r="Q112" s="50"/>
      <c r="R112" s="50"/>
      <c r="S112" s="309"/>
      <c r="T112" s="302"/>
    </row>
    <row r="113" spans="2:24" ht="14.65" customHeight="1" thickBot="1">
      <c r="B113" s="44"/>
      <c r="C113" s="489" t="s">
        <v>148</v>
      </c>
      <c r="D113" s="489"/>
      <c r="E113" s="497" t="s">
        <v>158</v>
      </c>
      <c r="F113" s="499"/>
      <c r="G113" s="137"/>
      <c r="H113" s="157"/>
      <c r="I113" s="157"/>
      <c r="J113" s="157"/>
      <c r="K113" s="157"/>
      <c r="L113" s="157"/>
      <c r="M113" s="157"/>
      <c r="N113" s="157"/>
      <c r="O113" s="157"/>
      <c r="P113" s="157"/>
      <c r="Q113" s="157"/>
      <c r="R113" s="157"/>
      <c r="S113" s="309"/>
      <c r="T113" s="302"/>
    </row>
    <row r="114" spans="2:24" ht="6.6" customHeight="1">
      <c r="B114" s="44"/>
      <c r="C114" s="49"/>
      <c r="D114" s="50"/>
      <c r="E114" s="50"/>
      <c r="F114" s="50"/>
      <c r="G114" s="50"/>
      <c r="H114" s="50"/>
      <c r="I114" s="50"/>
      <c r="J114" s="50"/>
      <c r="K114" s="50"/>
      <c r="L114" s="50"/>
      <c r="M114" s="50"/>
      <c r="N114" s="50"/>
      <c r="O114" s="50"/>
      <c r="P114" s="50"/>
      <c r="Q114" s="50"/>
      <c r="R114" s="50"/>
      <c r="S114" s="309"/>
      <c r="T114" s="302"/>
    </row>
    <row r="115" spans="2:24" s="70" customFormat="1" ht="14.1" customHeight="1">
      <c r="C115" s="83"/>
      <c r="D115" s="84"/>
      <c r="E115" s="84"/>
      <c r="F115" s="84"/>
      <c r="G115" s="84"/>
      <c r="H115" s="84"/>
      <c r="I115" s="84"/>
      <c r="J115" s="84"/>
      <c r="K115" s="84"/>
      <c r="L115" s="84"/>
      <c r="M115" s="84"/>
      <c r="N115" s="84"/>
      <c r="O115" s="84"/>
      <c r="P115" s="84"/>
      <c r="Q115" s="84"/>
      <c r="R115" s="84"/>
      <c r="S115" s="309"/>
      <c r="T115" s="302"/>
      <c r="U115" s="302"/>
      <c r="V115" s="302"/>
      <c r="W115" s="302"/>
      <c r="X115" s="302"/>
    </row>
    <row r="116" spans="2:24" s="70" customFormat="1" ht="6.6" customHeight="1">
      <c r="B116" s="50"/>
      <c r="C116" s="50"/>
      <c r="D116" s="50"/>
      <c r="E116" s="50"/>
      <c r="F116" s="50"/>
      <c r="G116" s="50"/>
      <c r="H116" s="50"/>
      <c r="I116" s="50"/>
      <c r="J116" s="84"/>
      <c r="K116" s="84"/>
      <c r="L116" s="84"/>
      <c r="M116" s="84"/>
      <c r="N116" s="84"/>
      <c r="O116" s="84"/>
      <c r="P116" s="84"/>
      <c r="Q116" s="84"/>
      <c r="R116" s="84"/>
      <c r="S116" s="310"/>
      <c r="T116" s="302"/>
      <c r="U116" s="302"/>
      <c r="V116" s="302"/>
      <c r="W116" s="302"/>
      <c r="X116" s="302"/>
    </row>
    <row r="117" spans="2:24" s="70" customFormat="1" ht="14.1" customHeight="1">
      <c r="B117" s="44"/>
      <c r="C117" s="489" t="s">
        <v>149</v>
      </c>
      <c r="D117" s="489"/>
      <c r="E117" s="489"/>
      <c r="F117" s="489"/>
      <c r="G117" s="489"/>
      <c r="H117" s="137"/>
      <c r="I117" s="50"/>
      <c r="K117" s="159"/>
      <c r="L117" s="159"/>
      <c r="M117" s="159"/>
      <c r="N117" s="159"/>
      <c r="O117" s="159"/>
      <c r="P117" s="159"/>
      <c r="Q117" s="160"/>
      <c r="R117" s="159"/>
      <c r="S117" s="311"/>
      <c r="T117" s="302"/>
      <c r="U117" s="302"/>
      <c r="V117" s="302"/>
      <c r="W117" s="302"/>
      <c r="X117" s="302"/>
    </row>
    <row r="118" spans="2:24" s="70" customFormat="1" ht="7.15" customHeight="1" thickBot="1">
      <c r="B118" s="44"/>
      <c r="C118" s="137"/>
      <c r="D118" s="137"/>
      <c r="E118" s="137"/>
      <c r="F118" s="137"/>
      <c r="G118" s="137"/>
      <c r="H118" s="137"/>
      <c r="I118" s="50"/>
      <c r="J118" s="159"/>
      <c r="K118" s="159"/>
      <c r="L118" s="159"/>
      <c r="M118" s="159"/>
      <c r="N118" s="159"/>
      <c r="O118" s="159"/>
      <c r="P118" s="159"/>
      <c r="Q118" s="160"/>
      <c r="R118" s="159"/>
      <c r="S118" s="311"/>
      <c r="T118" s="302"/>
      <c r="U118" s="302"/>
      <c r="V118" s="302"/>
      <c r="W118" s="302"/>
      <c r="X118" s="302"/>
    </row>
    <row r="119" spans="2:24" s="70" customFormat="1" ht="14.1" customHeight="1" thickBot="1">
      <c r="B119" s="44"/>
      <c r="C119" s="492"/>
      <c r="D119" s="493"/>
      <c r="E119" s="493"/>
      <c r="F119" s="493"/>
      <c r="G119" s="493"/>
      <c r="H119" s="494"/>
      <c r="I119" s="50"/>
      <c r="J119" s="159"/>
      <c r="K119" s="159"/>
      <c r="L119" s="159"/>
      <c r="M119" s="159"/>
      <c r="N119" s="159"/>
      <c r="O119" s="159"/>
      <c r="P119" s="159"/>
      <c r="Q119" s="160"/>
      <c r="R119" s="159"/>
      <c r="S119" s="311"/>
      <c r="T119" s="302"/>
      <c r="U119" s="302"/>
      <c r="V119" s="302"/>
      <c r="W119" s="302"/>
      <c r="X119" s="302"/>
    </row>
    <row r="120" spans="2:24" s="70" customFormat="1" ht="7.15" customHeight="1">
      <c r="B120" s="44"/>
      <c r="C120" s="137"/>
      <c r="D120" s="137"/>
      <c r="E120" s="137"/>
      <c r="F120" s="137"/>
      <c r="G120" s="137"/>
      <c r="H120" s="137"/>
      <c r="I120" s="50"/>
      <c r="J120" s="495" t="s">
        <v>393</v>
      </c>
      <c r="K120" s="495"/>
      <c r="L120" s="495"/>
      <c r="M120" s="495"/>
      <c r="N120" s="495"/>
      <c r="O120" s="495"/>
      <c r="P120" s="495"/>
      <c r="Q120" s="495"/>
      <c r="R120" s="495"/>
      <c r="S120" s="311"/>
      <c r="T120" s="302"/>
      <c r="U120" s="302"/>
      <c r="V120" s="302"/>
      <c r="W120" s="302"/>
      <c r="X120" s="302"/>
    </row>
    <row r="121" spans="2:24" s="70" customFormat="1" ht="14.65" customHeight="1">
      <c r="B121" s="44"/>
      <c r="C121" s="489" t="s">
        <v>150</v>
      </c>
      <c r="D121" s="489"/>
      <c r="E121" s="489"/>
      <c r="F121" s="489"/>
      <c r="G121" s="489"/>
      <c r="H121" s="137"/>
      <c r="I121" s="50"/>
      <c r="J121" s="495"/>
      <c r="K121" s="495"/>
      <c r="L121" s="495"/>
      <c r="M121" s="495"/>
      <c r="N121" s="495"/>
      <c r="O121" s="495"/>
      <c r="P121" s="495"/>
      <c r="Q121" s="495"/>
      <c r="R121" s="495"/>
      <c r="S121" s="311"/>
      <c r="T121" s="302"/>
      <c r="U121" s="302"/>
      <c r="V121" s="302"/>
      <c r="W121" s="302"/>
      <c r="X121" s="302"/>
    </row>
    <row r="122" spans="2:24" s="70" customFormat="1" ht="7.15" customHeight="1" thickBot="1">
      <c r="B122" s="44"/>
      <c r="C122" s="137"/>
      <c r="D122" s="137"/>
      <c r="E122" s="137"/>
      <c r="F122" s="137"/>
      <c r="G122" s="137"/>
      <c r="H122" s="137"/>
      <c r="I122" s="50"/>
      <c r="J122" s="495"/>
      <c r="K122" s="495"/>
      <c r="L122" s="495"/>
      <c r="M122" s="495"/>
      <c r="N122" s="495"/>
      <c r="O122" s="495"/>
      <c r="P122" s="495"/>
      <c r="Q122" s="495"/>
      <c r="R122" s="495"/>
      <c r="S122" s="311"/>
      <c r="T122" s="302"/>
      <c r="U122" s="302"/>
      <c r="V122" s="302"/>
      <c r="W122" s="302"/>
      <c r="X122" s="302"/>
    </row>
    <row r="123" spans="2:24" s="70" customFormat="1" ht="14.1" customHeight="1" thickBot="1">
      <c r="B123" s="44"/>
      <c r="C123" s="492"/>
      <c r="D123" s="493"/>
      <c r="E123" s="493"/>
      <c r="F123" s="493"/>
      <c r="G123" s="493"/>
      <c r="H123" s="494"/>
      <c r="I123" s="50"/>
      <c r="J123" s="495"/>
      <c r="K123" s="495"/>
      <c r="L123" s="495"/>
      <c r="M123" s="495"/>
      <c r="N123" s="495"/>
      <c r="O123" s="495"/>
      <c r="P123" s="495"/>
      <c r="Q123" s="495"/>
      <c r="R123" s="495"/>
      <c r="S123" s="311"/>
      <c r="T123" s="302"/>
      <c r="U123" s="302"/>
      <c r="V123" s="302"/>
      <c r="W123" s="302"/>
      <c r="X123" s="302"/>
    </row>
    <row r="124" spans="2:24" s="70" customFormat="1" ht="7.15" customHeight="1">
      <c r="B124" s="44"/>
      <c r="C124" s="137"/>
      <c r="D124" s="137"/>
      <c r="E124" s="137"/>
      <c r="F124" s="137"/>
      <c r="G124" s="137"/>
      <c r="H124" s="137"/>
      <c r="I124" s="50"/>
      <c r="J124" s="495"/>
      <c r="K124" s="495"/>
      <c r="L124" s="495"/>
      <c r="M124" s="495"/>
      <c r="N124" s="495"/>
      <c r="O124" s="495"/>
      <c r="P124" s="495"/>
      <c r="Q124" s="495"/>
      <c r="R124" s="495"/>
      <c r="S124" s="311"/>
      <c r="T124" s="302"/>
      <c r="U124" s="302"/>
      <c r="V124" s="302"/>
      <c r="W124" s="302"/>
      <c r="X124" s="302"/>
    </row>
    <row r="125" spans="2:24" s="70" customFormat="1" ht="14.65" customHeight="1">
      <c r="B125" s="44"/>
      <c r="C125" s="489" t="s">
        <v>151</v>
      </c>
      <c r="D125" s="489"/>
      <c r="E125" s="489"/>
      <c r="F125" s="489"/>
      <c r="G125" s="489"/>
      <c r="H125" s="137"/>
      <c r="I125" s="50"/>
      <c r="J125" s="495"/>
      <c r="K125" s="495"/>
      <c r="L125" s="495"/>
      <c r="M125" s="495"/>
      <c r="N125" s="495"/>
      <c r="O125" s="495"/>
      <c r="P125" s="495"/>
      <c r="Q125" s="495"/>
      <c r="R125" s="495"/>
      <c r="S125" s="311"/>
      <c r="T125" s="302"/>
      <c r="U125" s="302"/>
      <c r="V125" s="302"/>
      <c r="W125" s="302"/>
      <c r="X125" s="302"/>
    </row>
    <row r="126" spans="2:24" s="70" customFormat="1" ht="6.6" customHeight="1" thickBot="1">
      <c r="B126" s="44"/>
      <c r="C126" s="137"/>
      <c r="D126" s="137"/>
      <c r="E126" s="137"/>
      <c r="F126" s="137"/>
      <c r="G126" s="137"/>
      <c r="H126" s="137"/>
      <c r="I126" s="50"/>
      <c r="J126" s="495"/>
      <c r="K126" s="495"/>
      <c r="L126" s="495"/>
      <c r="M126" s="495"/>
      <c r="N126" s="495"/>
      <c r="O126" s="495"/>
      <c r="P126" s="495"/>
      <c r="Q126" s="495"/>
      <c r="R126" s="495"/>
      <c r="S126" s="311"/>
      <c r="T126" s="302"/>
      <c r="U126" s="302"/>
      <c r="V126" s="302"/>
      <c r="W126" s="302"/>
      <c r="X126" s="302"/>
    </row>
    <row r="127" spans="2:24" s="70" customFormat="1" ht="14.1" customHeight="1" thickBot="1">
      <c r="B127" s="44"/>
      <c r="C127" s="492"/>
      <c r="D127" s="493"/>
      <c r="E127" s="493"/>
      <c r="F127" s="493"/>
      <c r="G127" s="493"/>
      <c r="H127" s="494"/>
      <c r="I127" s="50"/>
      <c r="J127" s="495"/>
      <c r="K127" s="495"/>
      <c r="L127" s="495"/>
      <c r="M127" s="495"/>
      <c r="N127" s="495"/>
      <c r="O127" s="495"/>
      <c r="P127" s="495"/>
      <c r="Q127" s="495"/>
      <c r="R127" s="495"/>
      <c r="S127" s="311"/>
      <c r="T127" s="302"/>
      <c r="U127" s="302"/>
      <c r="V127" s="302"/>
      <c r="W127" s="302"/>
      <c r="X127" s="302"/>
    </row>
    <row r="128" spans="2:24" s="70" customFormat="1" ht="6.6" customHeight="1">
      <c r="B128" s="50"/>
      <c r="C128" s="50"/>
      <c r="D128" s="50"/>
      <c r="E128" s="50"/>
      <c r="F128" s="50"/>
      <c r="G128" s="50"/>
      <c r="H128" s="50"/>
      <c r="I128" s="50"/>
      <c r="J128" s="495"/>
      <c r="K128" s="495"/>
      <c r="L128" s="495"/>
      <c r="M128" s="495"/>
      <c r="N128" s="495"/>
      <c r="O128" s="495"/>
      <c r="P128" s="495"/>
      <c r="Q128" s="495"/>
      <c r="R128" s="495"/>
      <c r="S128" s="311"/>
      <c r="T128" s="302"/>
      <c r="U128" s="302"/>
      <c r="V128" s="302"/>
      <c r="W128" s="302"/>
      <c r="X128" s="302"/>
    </row>
    <row r="129" spans="2:24" s="70" customFormat="1">
      <c r="B129" s="44"/>
      <c r="C129" s="489" t="s">
        <v>152</v>
      </c>
      <c r="D129" s="489"/>
      <c r="E129" s="489"/>
      <c r="F129" s="489"/>
      <c r="G129" s="137"/>
      <c r="H129" s="137"/>
      <c r="I129" s="50"/>
      <c r="J129" s="495"/>
      <c r="K129" s="495"/>
      <c r="L129" s="495"/>
      <c r="M129" s="495"/>
      <c r="N129" s="495"/>
      <c r="O129" s="495"/>
      <c r="P129" s="495"/>
      <c r="Q129" s="495"/>
      <c r="R129" s="495"/>
      <c r="S129" s="311"/>
      <c r="T129" s="302"/>
      <c r="U129" s="302"/>
      <c r="V129" s="302"/>
      <c r="W129" s="302"/>
      <c r="X129" s="302"/>
    </row>
    <row r="130" spans="2:24" s="70" customFormat="1" ht="7.15" customHeight="1" thickBot="1">
      <c r="B130" s="44"/>
      <c r="C130" s="137"/>
      <c r="D130" s="137"/>
      <c r="E130" s="137"/>
      <c r="F130" s="137"/>
      <c r="G130" s="137"/>
      <c r="H130" s="137"/>
      <c r="I130" s="50"/>
      <c r="J130" s="159"/>
      <c r="K130" s="159"/>
      <c r="L130" s="159"/>
      <c r="M130" s="159"/>
      <c r="N130" s="159"/>
      <c r="O130" s="159"/>
      <c r="P130" s="159"/>
      <c r="Q130" s="160"/>
      <c r="R130" s="159"/>
      <c r="S130" s="311"/>
      <c r="T130" s="302"/>
      <c r="U130" s="302"/>
      <c r="V130" s="302"/>
      <c r="W130" s="302"/>
      <c r="X130" s="302"/>
    </row>
    <row r="131" spans="2:24" s="70" customFormat="1" ht="14.1" customHeight="1" thickBot="1">
      <c r="B131" s="44"/>
      <c r="C131" s="497"/>
      <c r="D131" s="498"/>
      <c r="E131" s="498"/>
      <c r="F131" s="498"/>
      <c r="G131" s="498"/>
      <c r="H131" s="499"/>
      <c r="I131" s="50"/>
      <c r="J131" s="159"/>
      <c r="K131" s="159"/>
      <c r="L131" s="159"/>
      <c r="M131" s="159"/>
      <c r="N131" s="159"/>
      <c r="O131" s="159"/>
      <c r="P131" s="159"/>
      <c r="Q131" s="160"/>
      <c r="R131" s="159"/>
      <c r="S131" s="311"/>
      <c r="T131" s="302"/>
      <c r="U131" s="302"/>
      <c r="V131" s="302"/>
      <c r="W131" s="302"/>
      <c r="X131" s="302"/>
    </row>
    <row r="132" spans="2:24" s="70" customFormat="1" ht="14.1" customHeight="1">
      <c r="B132" s="44"/>
      <c r="C132" s="496" t="s">
        <v>125</v>
      </c>
      <c r="D132" s="496"/>
      <c r="E132" s="496"/>
      <c r="F132" s="496"/>
      <c r="G132" s="496"/>
      <c r="H132" s="496"/>
      <c r="I132" s="50"/>
      <c r="J132" s="159"/>
      <c r="K132" s="159"/>
      <c r="L132" s="159"/>
      <c r="M132" s="159"/>
      <c r="N132" s="159"/>
      <c r="O132" s="159"/>
      <c r="P132" s="159"/>
      <c r="Q132" s="160"/>
      <c r="R132" s="159"/>
      <c r="S132" s="311"/>
      <c r="T132" s="302"/>
      <c r="U132" s="302"/>
      <c r="V132" s="302"/>
      <c r="W132" s="302"/>
      <c r="X132" s="302"/>
    </row>
    <row r="133" spans="2:24" s="70" customFormat="1" ht="6.6" customHeight="1">
      <c r="B133" s="44"/>
      <c r="C133" s="49"/>
      <c r="D133" s="161"/>
      <c r="E133" s="161"/>
      <c r="F133" s="50"/>
      <c r="G133" s="50"/>
      <c r="H133" s="50"/>
      <c r="I133" s="50"/>
      <c r="J133" s="159"/>
      <c r="K133" s="159"/>
      <c r="L133" s="159"/>
      <c r="M133" s="159"/>
      <c r="N133" s="159"/>
      <c r="O133" s="159"/>
      <c r="P133" s="159"/>
      <c r="Q133" s="160"/>
      <c r="R133" s="159"/>
      <c r="S133" s="311"/>
      <c r="T133" s="302"/>
      <c r="U133" s="302"/>
      <c r="V133" s="302"/>
      <c r="W133" s="302"/>
      <c r="X133" s="302"/>
    </row>
    <row r="134" spans="2:24" s="70" customFormat="1" ht="7.15" customHeight="1">
      <c r="C134" s="97"/>
      <c r="D134" s="84"/>
      <c r="E134" s="84"/>
      <c r="F134" s="84"/>
      <c r="G134" s="84"/>
      <c r="H134" s="84"/>
      <c r="I134" s="84"/>
      <c r="J134" s="84"/>
      <c r="K134" s="84"/>
      <c r="L134" s="84"/>
      <c r="M134" s="84"/>
      <c r="N134" s="84"/>
      <c r="O134" s="84"/>
      <c r="P134" s="84"/>
      <c r="Q134" s="84"/>
      <c r="S134" s="302"/>
      <c r="T134" s="302"/>
      <c r="U134" s="302"/>
      <c r="V134" s="302"/>
      <c r="W134" s="302"/>
      <c r="X134" s="302"/>
    </row>
    <row r="135" spans="2:24" s="70" customFormat="1" ht="14.65" customHeight="1">
      <c r="C135" s="162" t="s">
        <v>156</v>
      </c>
      <c r="D135" s="163"/>
      <c r="E135" s="163"/>
      <c r="F135" s="163"/>
      <c r="G135" s="163"/>
      <c r="H135" s="163"/>
      <c r="I135" s="163"/>
      <c r="J135" s="163"/>
      <c r="K135" s="84"/>
      <c r="L135" s="84"/>
      <c r="M135" s="84"/>
      <c r="N135" s="84"/>
      <c r="O135" s="84"/>
      <c r="P135" s="84"/>
      <c r="Q135" s="84"/>
      <c r="S135" s="302"/>
      <c r="T135" s="302"/>
      <c r="U135" s="302"/>
      <c r="V135" s="302"/>
      <c r="W135" s="302"/>
      <c r="X135" s="302"/>
    </row>
    <row r="136" spans="2:24" s="70" customFormat="1" ht="14.65" customHeight="1">
      <c r="C136" s="165" t="s">
        <v>157</v>
      </c>
      <c r="E136" s="164">
        <f>COUNTBLANK(F11)+COUNTBLANK(F13)+COUNTBLANK(F15)+COUNTBLANK(F17)+COUNTBLANK(F19)+COUNTBLANK(F21)+COUNTBLANK(F23)+COUNTBLANK(F25)+COUNTBLANK(F29)+COUNTBLANK(F33)+COUNTBLANK(F35)+COUNTBLANK(F37)+COUNTBLANK(F39)+COUNTBLANK(F41)+COUNTBLANK(F43)+COUNTBLANK(F49)+COUNTBLANK(F51)+COUNTBLANK(F53)+COUNTBLANK(F55)+COUNTBLANK(F57)+COUNTBLANK(F59)+COUNTBLANK(F61)+COUNTBLANK(F65)+COUNTBLANK(F72)+COUNTBLANK(K72)+COUNTBLANK(E113)+COUNTBLANK(C119)+COUNTBLANK(C123)+COUNTBLANK(C127)+COUNTBLANK(C131)</f>
        <v>28</v>
      </c>
      <c r="F136" s="162" t="str">
        <f>IF(E136=0,"Your form has been completed correctly","One or several mandatory fields have not been completed  ")</f>
        <v xml:space="preserve">One or several mandatory fields have not been completed  </v>
      </c>
      <c r="G136" s="162"/>
      <c r="H136" s="162"/>
      <c r="I136" s="162"/>
      <c r="J136" s="162"/>
      <c r="K136" s="162"/>
      <c r="L136" s="84"/>
      <c r="M136" s="84"/>
      <c r="N136" s="84"/>
      <c r="O136" s="84"/>
      <c r="P136" s="84"/>
      <c r="Q136" s="84"/>
      <c r="S136" s="302"/>
      <c r="T136" s="302"/>
      <c r="U136" s="302"/>
      <c r="V136" s="302"/>
      <c r="W136" s="302"/>
      <c r="X136" s="302"/>
    </row>
    <row r="137" spans="2:24" s="70" customFormat="1" ht="14.65" customHeight="1">
      <c r="C137" s="165"/>
      <c r="G137" s="162"/>
      <c r="H137" s="162"/>
      <c r="I137" s="162"/>
      <c r="J137" s="162"/>
      <c r="K137" s="162"/>
      <c r="L137" s="84"/>
      <c r="M137" s="84"/>
      <c r="N137" s="84"/>
      <c r="O137" s="84"/>
      <c r="P137" s="84"/>
      <c r="Q137" s="84"/>
      <c r="S137" s="302"/>
      <c r="T137" s="302"/>
      <c r="U137" s="302"/>
      <c r="V137" s="302"/>
      <c r="W137" s="302"/>
      <c r="X137" s="302"/>
    </row>
    <row r="138" spans="2:24" s="53" customFormat="1" ht="20.25" customHeight="1">
      <c r="C138" s="500" t="s">
        <v>153</v>
      </c>
      <c r="D138" s="501"/>
      <c r="E138" s="501"/>
      <c r="F138" s="501"/>
      <c r="G138" s="501"/>
      <c r="H138" s="501"/>
      <c r="I138" s="501"/>
      <c r="J138" s="501"/>
      <c r="K138" s="501"/>
      <c r="L138" s="501"/>
      <c r="M138" s="501"/>
      <c r="N138" s="501"/>
      <c r="O138" s="501"/>
      <c r="P138" s="501"/>
      <c r="Q138" s="501"/>
      <c r="R138" s="501"/>
      <c r="S138" s="312"/>
      <c r="T138" s="312"/>
      <c r="U138" s="312"/>
      <c r="V138" s="312"/>
      <c r="W138" s="312"/>
      <c r="X138" s="312"/>
    </row>
    <row r="139" spans="2:24" s="67" customFormat="1" ht="13.9" customHeight="1">
      <c r="C139" s="490" t="s">
        <v>154</v>
      </c>
      <c r="D139" s="490"/>
      <c r="E139" s="490"/>
      <c r="F139" s="490"/>
      <c r="G139" s="490"/>
      <c r="H139" s="490"/>
      <c r="I139" s="490"/>
      <c r="J139" s="490"/>
      <c r="K139" s="490"/>
      <c r="L139" s="490"/>
      <c r="M139" s="490"/>
      <c r="N139" s="490"/>
      <c r="O139" s="490"/>
      <c r="P139" s="490"/>
      <c r="Q139" s="135"/>
      <c r="S139" s="313"/>
      <c r="T139" s="313"/>
      <c r="U139" s="313"/>
      <c r="V139" s="313"/>
      <c r="W139" s="313"/>
      <c r="X139" s="313"/>
    </row>
    <row r="140" spans="2:24" s="67" customFormat="1">
      <c r="C140" s="68"/>
      <c r="D140" s="68"/>
      <c r="E140" s="68"/>
      <c r="F140" s="68"/>
      <c r="G140" s="68"/>
      <c r="H140" s="68"/>
      <c r="I140" s="68"/>
      <c r="J140" s="68"/>
      <c r="K140" s="68"/>
      <c r="L140" s="69"/>
      <c r="M140" s="69"/>
      <c r="S140" s="313"/>
      <c r="T140" s="313"/>
      <c r="U140" s="313"/>
      <c r="V140" s="313"/>
      <c r="W140" s="313"/>
      <c r="X140" s="313"/>
    </row>
    <row r="141" spans="2:24" ht="33.6" customHeight="1">
      <c r="C141" s="491" t="s">
        <v>155</v>
      </c>
      <c r="D141" s="491"/>
      <c r="E141" s="491"/>
      <c r="F141" s="491"/>
      <c r="G141" s="491"/>
      <c r="H141" s="491"/>
      <c r="I141" s="491"/>
      <c r="J141" s="491"/>
      <c r="K141" s="491"/>
      <c r="L141" s="491"/>
      <c r="M141" s="491"/>
      <c r="N141" s="491"/>
      <c r="O141" s="491"/>
      <c r="P141" s="491"/>
      <c r="Q141" s="133"/>
    </row>
    <row r="142" spans="2:24">
      <c r="D142" s="65"/>
      <c r="E142" s="65"/>
      <c r="F142" s="65"/>
      <c r="G142" s="65"/>
      <c r="H142" s="65"/>
      <c r="I142" s="65"/>
      <c r="J142" s="65"/>
      <c r="K142" s="65"/>
      <c r="L142" s="65"/>
      <c r="M142" s="65"/>
      <c r="N142" s="65"/>
      <c r="O142" s="65"/>
      <c r="P142" s="65"/>
      <c r="Q142" s="65"/>
    </row>
  </sheetData>
  <sheetProtection algorithmName="SHA-512" hashValue="o8dcgx5FoAubyvjCZmdBMg0ZSNl7Ojdi82FBEf83XEruRZ2iMtgItuUcpuuSaPhFsfqve7X0wljtiTITCStLVA==" saltValue="3FrSLP3VSltFI96hXpuCYQ==" spinCount="100000" sheet="1" selectLockedCells="1"/>
  <mergeCells count="71">
    <mergeCell ref="C113:D113"/>
    <mergeCell ref="E113:F113"/>
    <mergeCell ref="C103:F103"/>
    <mergeCell ref="F23:N23"/>
    <mergeCell ref="F25:N25"/>
    <mergeCell ref="K72:M72"/>
    <mergeCell ref="F27:N27"/>
    <mergeCell ref="J83:N83"/>
    <mergeCell ref="F53:N53"/>
    <mergeCell ref="F55:N55"/>
    <mergeCell ref="F57:N57"/>
    <mergeCell ref="F59:N59"/>
    <mergeCell ref="F61:N61"/>
    <mergeCell ref="F65:N65"/>
    <mergeCell ref="F77:H77"/>
    <mergeCell ref="C6:I6"/>
    <mergeCell ref="C7:O7"/>
    <mergeCell ref="C101:F101"/>
    <mergeCell ref="M102:P102"/>
    <mergeCell ref="M101:P101"/>
    <mergeCell ref="K73:M73"/>
    <mergeCell ref="F49:N49"/>
    <mergeCell ref="F51:N51"/>
    <mergeCell ref="C88:Q88"/>
    <mergeCell ref="C96:Q96"/>
    <mergeCell ref="C93:Q93"/>
    <mergeCell ref="C89:Q89"/>
    <mergeCell ref="C102:F102"/>
    <mergeCell ref="F11:N11"/>
    <mergeCell ref="G102:L102"/>
    <mergeCell ref="F17:N17"/>
    <mergeCell ref="F63:N63"/>
    <mergeCell ref="F35:N35"/>
    <mergeCell ref="F37:N37"/>
    <mergeCell ref="F39:N39"/>
    <mergeCell ref="F41:N41"/>
    <mergeCell ref="F43:N43"/>
    <mergeCell ref="F13:N13"/>
    <mergeCell ref="F15:N15"/>
    <mergeCell ref="F29:N29"/>
    <mergeCell ref="F33:N33"/>
    <mergeCell ref="F19:N19"/>
    <mergeCell ref="F21:N21"/>
    <mergeCell ref="C98:P98"/>
    <mergeCell ref="G101:L101"/>
    <mergeCell ref="F72:I72"/>
    <mergeCell ref="C94:Q94"/>
    <mergeCell ref="C117:G117"/>
    <mergeCell ref="F79:H79"/>
    <mergeCell ref="F81:H81"/>
    <mergeCell ref="F83:H83"/>
    <mergeCell ref="K90:M90"/>
    <mergeCell ref="F73:I73"/>
    <mergeCell ref="C104:F104"/>
    <mergeCell ref="M103:P103"/>
    <mergeCell ref="M104:P104"/>
    <mergeCell ref="G103:L103"/>
    <mergeCell ref="G104:L104"/>
    <mergeCell ref="C106:Q106"/>
    <mergeCell ref="C121:G121"/>
    <mergeCell ref="C125:G125"/>
    <mergeCell ref="C139:P139"/>
    <mergeCell ref="C141:P141"/>
    <mergeCell ref="C119:H119"/>
    <mergeCell ref="J120:R129"/>
    <mergeCell ref="C123:H123"/>
    <mergeCell ref="C127:H127"/>
    <mergeCell ref="C129:F129"/>
    <mergeCell ref="C132:H132"/>
    <mergeCell ref="C131:H131"/>
    <mergeCell ref="C138:R138"/>
  </mergeCells>
  <conditionalFormatting sqref="E136">
    <cfRule type="cellIs" dxfId="29" priority="1" operator="greaterThan">
      <formula>0</formula>
    </cfRule>
    <cfRule type="cellIs" dxfId="28" priority="2" operator="equal">
      <formula>0</formula>
    </cfRule>
  </conditionalFormatting>
  <hyperlinks>
    <hyperlink ref="C138:O138" r:id="rId1" display="Faire parvenir ce formulaire en format Excel à : efficaciteenergetique@energir.com" xr:uid="{4D50A257-993C-4061-BBD3-13820EFF2D67}"/>
  </hyperlinks>
  <pageMargins left="0.70866141732283472" right="0.70866141732283472" top="0.74803149606299213" bottom="0.74803149606299213" header="0.31496062992125984" footer="0.31496062992125984"/>
  <pageSetup scale="72" fitToHeight="0" orientation="portrait" r:id="rId2"/>
  <headerFooter>
    <oddFooter>&amp;LImpression le &amp;D&amp;C&amp;P de &amp;N&amp;R&amp;A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74081" r:id="rId5" name="Group Box 1">
              <controlPr defaultSize="0" autoFill="0" autoPict="0">
                <anchor moveWithCells="1">
                  <from>
                    <xdr:col>4</xdr:col>
                    <xdr:colOff>571500</xdr:colOff>
                    <xdr:row>27</xdr:row>
                    <xdr:rowOff>0</xdr:rowOff>
                  </from>
                  <to>
                    <xdr:col>14</xdr:col>
                    <xdr:colOff>523875</xdr:colOff>
                    <xdr:row>29</xdr:row>
                    <xdr:rowOff>28575</xdr:rowOff>
                  </to>
                </anchor>
              </controlPr>
            </control>
          </mc:Choice>
        </mc:AlternateContent>
        <mc:AlternateContent xmlns:mc="http://schemas.openxmlformats.org/markup-compatibility/2006">
          <mc:Choice Requires="x14">
            <control shapeId="174082" r:id="rId6" name="Group Box 2">
              <controlPr defaultSize="0" autoFill="0" autoPict="0">
                <anchor moveWithCells="1">
                  <from>
                    <xdr:col>2</xdr:col>
                    <xdr:colOff>28575</xdr:colOff>
                    <xdr:row>29</xdr:row>
                    <xdr:rowOff>76200</xdr:rowOff>
                  </from>
                  <to>
                    <xdr:col>11</xdr:col>
                    <xdr:colOff>104775</xdr:colOff>
                    <xdr:row>32</xdr:row>
                    <xdr:rowOff>0</xdr:rowOff>
                  </to>
                </anchor>
              </controlPr>
            </control>
          </mc:Choice>
        </mc:AlternateContent>
        <mc:AlternateContent xmlns:mc="http://schemas.openxmlformats.org/markup-compatibility/2006">
          <mc:Choice Requires="x14">
            <control shapeId="174084" r:id="rId7" name="Group Box 4">
              <controlPr defaultSize="0" autoFill="0" autoPict="0">
                <anchor moveWithCells="1">
                  <from>
                    <xdr:col>4</xdr:col>
                    <xdr:colOff>571500</xdr:colOff>
                    <xdr:row>43</xdr:row>
                    <xdr:rowOff>0</xdr:rowOff>
                  </from>
                  <to>
                    <xdr:col>14</xdr:col>
                    <xdr:colOff>523875</xdr:colOff>
                    <xdr:row>45</xdr:row>
                    <xdr:rowOff>66675</xdr:rowOff>
                  </to>
                </anchor>
              </controlPr>
            </control>
          </mc:Choice>
        </mc:AlternateContent>
        <mc:AlternateContent xmlns:mc="http://schemas.openxmlformats.org/markup-compatibility/2006">
          <mc:Choice Requires="x14">
            <control shapeId="174085" r:id="rId8" name="Group Box 5">
              <controlPr defaultSize="0" autoFill="0" autoPict="0">
                <anchor moveWithCells="1">
                  <from>
                    <xdr:col>2</xdr:col>
                    <xdr:colOff>28575</xdr:colOff>
                    <xdr:row>43</xdr:row>
                    <xdr:rowOff>0</xdr:rowOff>
                  </from>
                  <to>
                    <xdr:col>11</xdr:col>
                    <xdr:colOff>104775</xdr:colOff>
                    <xdr:row>45</xdr:row>
                    <xdr:rowOff>57150</xdr:rowOff>
                  </to>
                </anchor>
              </controlPr>
            </control>
          </mc:Choice>
        </mc:AlternateContent>
        <mc:AlternateContent xmlns:mc="http://schemas.openxmlformats.org/markup-compatibility/2006">
          <mc:Choice Requires="x14">
            <control shapeId="174086" r:id="rId9" name="Group Box 6">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087" r:id="rId10" name="Group Box 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088" r:id="rId11" name="Group Box 8">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089" r:id="rId12" name="Group Box 9">
              <controlPr defaultSize="0" autoFill="0" autoPict="0">
                <anchor moveWithCells="1">
                  <from>
                    <xdr:col>2</xdr:col>
                    <xdr:colOff>28575</xdr:colOff>
                    <xdr:row>53</xdr:row>
                    <xdr:rowOff>0</xdr:rowOff>
                  </from>
                  <to>
                    <xdr:col>11</xdr:col>
                    <xdr:colOff>104775</xdr:colOff>
                    <xdr:row>55</xdr:row>
                    <xdr:rowOff>19050</xdr:rowOff>
                  </to>
                </anchor>
              </controlPr>
            </control>
          </mc:Choice>
        </mc:AlternateContent>
        <mc:AlternateContent xmlns:mc="http://schemas.openxmlformats.org/markup-compatibility/2006">
          <mc:Choice Requires="x14">
            <control shapeId="174090" r:id="rId13" name="Group Box 10">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091" r:id="rId14" name="Group Box 11">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092" r:id="rId15" name="Group Box 12">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093" r:id="rId16" name="Group Box 13">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094" r:id="rId17" name="Group Box 14">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095" r:id="rId18" name="Group Box 15">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096" r:id="rId19" name="Group Box 16">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097" r:id="rId20" name="Group Box 1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098" r:id="rId21" name="Group Box 18">
              <controlPr defaultSize="0" autoFill="0" autoPict="0">
                <anchor moveWithCells="1">
                  <from>
                    <xdr:col>4</xdr:col>
                    <xdr:colOff>571500</xdr:colOff>
                    <xdr:row>38</xdr:row>
                    <xdr:rowOff>0</xdr:rowOff>
                  </from>
                  <to>
                    <xdr:col>14</xdr:col>
                    <xdr:colOff>523875</xdr:colOff>
                    <xdr:row>40</xdr:row>
                    <xdr:rowOff>28575</xdr:rowOff>
                  </to>
                </anchor>
              </controlPr>
            </control>
          </mc:Choice>
        </mc:AlternateContent>
        <mc:AlternateContent xmlns:mc="http://schemas.openxmlformats.org/markup-compatibility/2006">
          <mc:Choice Requires="x14">
            <control shapeId="174099" r:id="rId22" name="Group Box 19">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100" r:id="rId23" name="Group Box 20">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101" r:id="rId24" name="Group Box 21">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102" r:id="rId25" name="Group Box 22">
              <controlPr defaultSize="0" autoFill="0" autoPict="0">
                <anchor moveWithCells="1">
                  <from>
                    <xdr:col>4</xdr:col>
                    <xdr:colOff>571500</xdr:colOff>
                    <xdr:row>53</xdr:row>
                    <xdr:rowOff>0</xdr:rowOff>
                  </from>
                  <to>
                    <xdr:col>14</xdr:col>
                    <xdr:colOff>523875</xdr:colOff>
                    <xdr:row>55</xdr:row>
                    <xdr:rowOff>28575</xdr:rowOff>
                  </to>
                </anchor>
              </controlPr>
            </control>
          </mc:Choice>
        </mc:AlternateContent>
        <mc:AlternateContent xmlns:mc="http://schemas.openxmlformats.org/markup-compatibility/2006">
          <mc:Choice Requires="x14">
            <control shapeId="174103" r:id="rId26" name="Group Box 23">
              <controlPr defaultSize="0" autoFill="0" autoPict="0">
                <anchor moveWithCells="1">
                  <from>
                    <xdr:col>2</xdr:col>
                    <xdr:colOff>28575</xdr:colOff>
                    <xdr:row>53</xdr:row>
                    <xdr:rowOff>0</xdr:rowOff>
                  </from>
                  <to>
                    <xdr:col>11</xdr:col>
                    <xdr:colOff>104775</xdr:colOff>
                    <xdr:row>55</xdr:row>
                    <xdr:rowOff>0</xdr:rowOff>
                  </to>
                </anchor>
              </controlPr>
            </control>
          </mc:Choice>
        </mc:AlternateContent>
        <mc:AlternateContent xmlns:mc="http://schemas.openxmlformats.org/markup-compatibility/2006">
          <mc:Choice Requires="x14">
            <control shapeId="174104" r:id="rId27" name="Group Box 24">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05" r:id="rId28" name="Group Box 2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06" r:id="rId29" name="Group Box 26">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07" r:id="rId30" name="Group Box 2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08" r:id="rId31" name="Group Box 28">
              <controlPr defaultSize="0" autoFill="0" autoPict="0">
                <anchor moveWithCells="1">
                  <from>
                    <xdr:col>4</xdr:col>
                    <xdr:colOff>571500</xdr:colOff>
                    <xdr:row>60</xdr:row>
                    <xdr:rowOff>0</xdr:rowOff>
                  </from>
                  <to>
                    <xdr:col>14</xdr:col>
                    <xdr:colOff>523875</xdr:colOff>
                    <xdr:row>62</xdr:row>
                    <xdr:rowOff>57150</xdr:rowOff>
                  </to>
                </anchor>
              </controlPr>
            </control>
          </mc:Choice>
        </mc:AlternateContent>
        <mc:AlternateContent xmlns:mc="http://schemas.openxmlformats.org/markup-compatibility/2006">
          <mc:Choice Requires="x14">
            <control shapeId="174109" r:id="rId32" name="Group Box 29">
              <controlPr defaultSize="0" autoFill="0" autoPict="0">
                <anchor moveWithCells="1">
                  <from>
                    <xdr:col>2</xdr:col>
                    <xdr:colOff>28575</xdr:colOff>
                    <xdr:row>60</xdr:row>
                    <xdr:rowOff>0</xdr:rowOff>
                  </from>
                  <to>
                    <xdr:col>11</xdr:col>
                    <xdr:colOff>104775</xdr:colOff>
                    <xdr:row>62</xdr:row>
                    <xdr:rowOff>28575</xdr:rowOff>
                  </to>
                </anchor>
              </controlPr>
            </control>
          </mc:Choice>
        </mc:AlternateContent>
        <mc:AlternateContent xmlns:mc="http://schemas.openxmlformats.org/markup-compatibility/2006">
          <mc:Choice Requires="x14">
            <control shapeId="174110" r:id="rId33" name="Group Box 30">
              <controlPr defaultSize="0" autoFill="0" autoPict="0">
                <anchor moveWithCells="1">
                  <from>
                    <xdr:col>4</xdr:col>
                    <xdr:colOff>571500</xdr:colOff>
                    <xdr:row>61</xdr:row>
                    <xdr:rowOff>0</xdr:rowOff>
                  </from>
                  <to>
                    <xdr:col>14</xdr:col>
                    <xdr:colOff>523875</xdr:colOff>
                    <xdr:row>63</xdr:row>
                    <xdr:rowOff>57150</xdr:rowOff>
                  </to>
                </anchor>
              </controlPr>
            </control>
          </mc:Choice>
        </mc:AlternateContent>
        <mc:AlternateContent xmlns:mc="http://schemas.openxmlformats.org/markup-compatibility/2006">
          <mc:Choice Requires="x14">
            <control shapeId="174111" r:id="rId34" name="Group Box 31">
              <controlPr defaultSize="0" autoFill="0" autoPict="0">
                <anchor moveWithCells="1">
                  <from>
                    <xdr:col>2</xdr:col>
                    <xdr:colOff>28575</xdr:colOff>
                    <xdr:row>61</xdr:row>
                    <xdr:rowOff>0</xdr:rowOff>
                  </from>
                  <to>
                    <xdr:col>11</xdr:col>
                    <xdr:colOff>104775</xdr:colOff>
                    <xdr:row>63</xdr:row>
                    <xdr:rowOff>28575</xdr:rowOff>
                  </to>
                </anchor>
              </controlPr>
            </control>
          </mc:Choice>
        </mc:AlternateContent>
        <mc:AlternateContent xmlns:mc="http://schemas.openxmlformats.org/markup-compatibility/2006">
          <mc:Choice Requires="x14">
            <control shapeId="174112" r:id="rId35" name="Group Box 32">
              <controlPr defaultSize="0" autoFill="0" autoPict="0">
                <anchor moveWithCells="1">
                  <from>
                    <xdr:col>4</xdr:col>
                    <xdr:colOff>571500</xdr:colOff>
                    <xdr:row>43</xdr:row>
                    <xdr:rowOff>0</xdr:rowOff>
                  </from>
                  <to>
                    <xdr:col>14</xdr:col>
                    <xdr:colOff>523875</xdr:colOff>
                    <xdr:row>45</xdr:row>
                    <xdr:rowOff>66675</xdr:rowOff>
                  </to>
                </anchor>
              </controlPr>
            </control>
          </mc:Choice>
        </mc:AlternateContent>
        <mc:AlternateContent xmlns:mc="http://schemas.openxmlformats.org/markup-compatibility/2006">
          <mc:Choice Requires="x14">
            <control shapeId="174113" r:id="rId36" name="Group Box 33">
              <controlPr defaultSize="0" autoFill="0" autoPict="0">
                <anchor moveWithCells="1">
                  <from>
                    <xdr:col>2</xdr:col>
                    <xdr:colOff>28575</xdr:colOff>
                    <xdr:row>43</xdr:row>
                    <xdr:rowOff>0</xdr:rowOff>
                  </from>
                  <to>
                    <xdr:col>11</xdr:col>
                    <xdr:colOff>104775</xdr:colOff>
                    <xdr:row>45</xdr:row>
                    <xdr:rowOff>57150</xdr:rowOff>
                  </to>
                </anchor>
              </controlPr>
            </control>
          </mc:Choice>
        </mc:AlternateContent>
        <mc:AlternateContent xmlns:mc="http://schemas.openxmlformats.org/markup-compatibility/2006">
          <mc:Choice Requires="x14">
            <control shapeId="174114" r:id="rId37" name="Group Box 34">
              <controlPr defaultSize="0" autoFill="0" autoPict="0">
                <anchor moveWithCells="1">
                  <from>
                    <xdr:col>4</xdr:col>
                    <xdr:colOff>571500</xdr:colOff>
                    <xdr:row>85</xdr:row>
                    <xdr:rowOff>0</xdr:rowOff>
                  </from>
                  <to>
                    <xdr:col>14</xdr:col>
                    <xdr:colOff>523875</xdr:colOff>
                    <xdr:row>87</xdr:row>
                    <xdr:rowOff>28575</xdr:rowOff>
                  </to>
                </anchor>
              </controlPr>
            </control>
          </mc:Choice>
        </mc:AlternateContent>
        <mc:AlternateContent xmlns:mc="http://schemas.openxmlformats.org/markup-compatibility/2006">
          <mc:Choice Requires="x14">
            <control shapeId="174115" r:id="rId38" name="Group Box 35">
              <controlPr defaultSize="0" autoFill="0" autoPict="0">
                <anchor moveWithCells="1">
                  <from>
                    <xdr:col>2</xdr:col>
                    <xdr:colOff>28575</xdr:colOff>
                    <xdr:row>85</xdr:row>
                    <xdr:rowOff>0</xdr:rowOff>
                  </from>
                  <to>
                    <xdr:col>11</xdr:col>
                    <xdr:colOff>104775</xdr:colOff>
                    <xdr:row>87</xdr:row>
                    <xdr:rowOff>0</xdr:rowOff>
                  </to>
                </anchor>
              </controlPr>
            </control>
          </mc:Choice>
        </mc:AlternateContent>
        <mc:AlternateContent xmlns:mc="http://schemas.openxmlformats.org/markup-compatibility/2006">
          <mc:Choice Requires="x14">
            <control shapeId="174116" r:id="rId39" name="Group Box 36">
              <controlPr defaultSize="0" autoFill="0" autoPict="0">
                <anchor moveWithCells="1">
                  <from>
                    <xdr:col>4</xdr:col>
                    <xdr:colOff>571500</xdr:colOff>
                    <xdr:row>85</xdr:row>
                    <xdr:rowOff>0</xdr:rowOff>
                  </from>
                  <to>
                    <xdr:col>14</xdr:col>
                    <xdr:colOff>523875</xdr:colOff>
                    <xdr:row>87</xdr:row>
                    <xdr:rowOff>28575</xdr:rowOff>
                  </to>
                </anchor>
              </controlPr>
            </control>
          </mc:Choice>
        </mc:AlternateContent>
        <mc:AlternateContent xmlns:mc="http://schemas.openxmlformats.org/markup-compatibility/2006">
          <mc:Choice Requires="x14">
            <control shapeId="174117" r:id="rId40" name="Group Box 37">
              <controlPr defaultSize="0" autoFill="0" autoPict="0">
                <anchor moveWithCells="1">
                  <from>
                    <xdr:col>2</xdr:col>
                    <xdr:colOff>28575</xdr:colOff>
                    <xdr:row>85</xdr:row>
                    <xdr:rowOff>0</xdr:rowOff>
                  </from>
                  <to>
                    <xdr:col>11</xdr:col>
                    <xdr:colOff>104775</xdr:colOff>
                    <xdr:row>87</xdr:row>
                    <xdr:rowOff>19050</xdr:rowOff>
                  </to>
                </anchor>
              </controlPr>
            </control>
          </mc:Choice>
        </mc:AlternateContent>
        <mc:AlternateContent xmlns:mc="http://schemas.openxmlformats.org/markup-compatibility/2006">
          <mc:Choice Requires="x14">
            <control shapeId="174118" r:id="rId41" name="Group Box 38">
              <controlPr defaultSize="0" autoFill="0" autoPict="0">
                <anchor moveWithCells="1">
                  <from>
                    <xdr:col>4</xdr:col>
                    <xdr:colOff>571500</xdr:colOff>
                    <xdr:row>51</xdr:row>
                    <xdr:rowOff>0</xdr:rowOff>
                  </from>
                  <to>
                    <xdr:col>14</xdr:col>
                    <xdr:colOff>523875</xdr:colOff>
                    <xdr:row>53</xdr:row>
                    <xdr:rowOff>28575</xdr:rowOff>
                  </to>
                </anchor>
              </controlPr>
            </control>
          </mc:Choice>
        </mc:AlternateContent>
        <mc:AlternateContent xmlns:mc="http://schemas.openxmlformats.org/markup-compatibility/2006">
          <mc:Choice Requires="x14">
            <control shapeId="174119" r:id="rId42" name="Group Box 39">
              <controlPr defaultSize="0" autoFill="0" autoPict="0">
                <anchor moveWithCells="1">
                  <from>
                    <xdr:col>2</xdr:col>
                    <xdr:colOff>28575</xdr:colOff>
                    <xdr:row>51</xdr:row>
                    <xdr:rowOff>0</xdr:rowOff>
                  </from>
                  <to>
                    <xdr:col>11</xdr:col>
                    <xdr:colOff>104775</xdr:colOff>
                    <xdr:row>53</xdr:row>
                    <xdr:rowOff>19050</xdr:rowOff>
                  </to>
                </anchor>
              </controlPr>
            </control>
          </mc:Choice>
        </mc:AlternateContent>
        <mc:AlternateContent xmlns:mc="http://schemas.openxmlformats.org/markup-compatibility/2006">
          <mc:Choice Requires="x14">
            <control shapeId="174120" r:id="rId43" name="Group Box 40">
              <controlPr defaultSize="0" autoFill="0" autoPict="0">
                <anchor moveWithCells="1">
                  <from>
                    <xdr:col>4</xdr:col>
                    <xdr:colOff>571500</xdr:colOff>
                    <xdr:row>51</xdr:row>
                    <xdr:rowOff>0</xdr:rowOff>
                  </from>
                  <to>
                    <xdr:col>14</xdr:col>
                    <xdr:colOff>523875</xdr:colOff>
                    <xdr:row>53</xdr:row>
                    <xdr:rowOff>38100</xdr:rowOff>
                  </to>
                </anchor>
              </controlPr>
            </control>
          </mc:Choice>
        </mc:AlternateContent>
        <mc:AlternateContent xmlns:mc="http://schemas.openxmlformats.org/markup-compatibility/2006">
          <mc:Choice Requires="x14">
            <control shapeId="174121" r:id="rId44" name="Group Box 41">
              <controlPr defaultSize="0" autoFill="0" autoPict="0">
                <anchor moveWithCells="1">
                  <from>
                    <xdr:col>2</xdr:col>
                    <xdr:colOff>28575</xdr:colOff>
                    <xdr:row>51</xdr:row>
                    <xdr:rowOff>0</xdr:rowOff>
                  </from>
                  <to>
                    <xdr:col>11</xdr:col>
                    <xdr:colOff>104775</xdr:colOff>
                    <xdr:row>53</xdr:row>
                    <xdr:rowOff>28575</xdr:rowOff>
                  </to>
                </anchor>
              </controlPr>
            </control>
          </mc:Choice>
        </mc:AlternateContent>
        <mc:AlternateContent xmlns:mc="http://schemas.openxmlformats.org/markup-compatibility/2006">
          <mc:Choice Requires="x14">
            <control shapeId="174122" r:id="rId45" name="Group Box 42">
              <controlPr defaultSize="0" autoFill="0" autoPict="0">
                <anchor moveWithCells="1">
                  <from>
                    <xdr:col>4</xdr:col>
                    <xdr:colOff>571500</xdr:colOff>
                    <xdr:row>51</xdr:row>
                    <xdr:rowOff>0</xdr:rowOff>
                  </from>
                  <to>
                    <xdr:col>14</xdr:col>
                    <xdr:colOff>523875</xdr:colOff>
                    <xdr:row>53</xdr:row>
                    <xdr:rowOff>28575</xdr:rowOff>
                  </to>
                </anchor>
              </controlPr>
            </control>
          </mc:Choice>
        </mc:AlternateContent>
        <mc:AlternateContent xmlns:mc="http://schemas.openxmlformats.org/markup-compatibility/2006">
          <mc:Choice Requires="x14">
            <control shapeId="174123" r:id="rId46" name="Group Box 43">
              <controlPr defaultSize="0" autoFill="0" autoPict="0">
                <anchor moveWithCells="1">
                  <from>
                    <xdr:col>2</xdr:col>
                    <xdr:colOff>28575</xdr:colOff>
                    <xdr:row>51</xdr:row>
                    <xdr:rowOff>0</xdr:rowOff>
                  </from>
                  <to>
                    <xdr:col>11</xdr:col>
                    <xdr:colOff>104775</xdr:colOff>
                    <xdr:row>53</xdr:row>
                    <xdr:rowOff>19050</xdr:rowOff>
                  </to>
                </anchor>
              </controlPr>
            </control>
          </mc:Choice>
        </mc:AlternateContent>
        <mc:AlternateContent xmlns:mc="http://schemas.openxmlformats.org/markup-compatibility/2006">
          <mc:Choice Requires="x14">
            <control shapeId="174124" r:id="rId47" name="Group Box 44">
              <controlPr defaultSize="0" autoFill="0" autoPict="0">
                <anchor moveWithCells="1">
                  <from>
                    <xdr:col>4</xdr:col>
                    <xdr:colOff>571500</xdr:colOff>
                    <xdr:row>51</xdr:row>
                    <xdr:rowOff>0</xdr:rowOff>
                  </from>
                  <to>
                    <xdr:col>14</xdr:col>
                    <xdr:colOff>523875</xdr:colOff>
                    <xdr:row>53</xdr:row>
                    <xdr:rowOff>38100</xdr:rowOff>
                  </to>
                </anchor>
              </controlPr>
            </control>
          </mc:Choice>
        </mc:AlternateContent>
        <mc:AlternateContent xmlns:mc="http://schemas.openxmlformats.org/markup-compatibility/2006">
          <mc:Choice Requires="x14">
            <control shapeId="174125" r:id="rId48" name="Group Box 45">
              <controlPr defaultSize="0" autoFill="0" autoPict="0">
                <anchor moveWithCells="1">
                  <from>
                    <xdr:col>2</xdr:col>
                    <xdr:colOff>28575</xdr:colOff>
                    <xdr:row>51</xdr:row>
                    <xdr:rowOff>0</xdr:rowOff>
                  </from>
                  <to>
                    <xdr:col>11</xdr:col>
                    <xdr:colOff>104775</xdr:colOff>
                    <xdr:row>53</xdr:row>
                    <xdr:rowOff>28575</xdr:rowOff>
                  </to>
                </anchor>
              </controlPr>
            </control>
          </mc:Choice>
        </mc:AlternateContent>
        <mc:AlternateContent xmlns:mc="http://schemas.openxmlformats.org/markup-compatibility/2006">
          <mc:Choice Requires="x14">
            <control shapeId="174126" r:id="rId49" name="Group Box 46">
              <controlPr defaultSize="0" autoFill="0" autoPict="0">
                <anchor moveWithCells="1">
                  <from>
                    <xdr:col>4</xdr:col>
                    <xdr:colOff>571500</xdr:colOff>
                    <xdr:row>51</xdr:row>
                    <xdr:rowOff>0</xdr:rowOff>
                  </from>
                  <to>
                    <xdr:col>14</xdr:col>
                    <xdr:colOff>523875</xdr:colOff>
                    <xdr:row>53</xdr:row>
                    <xdr:rowOff>28575</xdr:rowOff>
                  </to>
                </anchor>
              </controlPr>
            </control>
          </mc:Choice>
        </mc:AlternateContent>
        <mc:AlternateContent xmlns:mc="http://schemas.openxmlformats.org/markup-compatibility/2006">
          <mc:Choice Requires="x14">
            <control shapeId="174127" r:id="rId50" name="Group Box 47">
              <controlPr defaultSize="0" autoFill="0" autoPict="0">
                <anchor moveWithCells="1">
                  <from>
                    <xdr:col>2</xdr:col>
                    <xdr:colOff>28575</xdr:colOff>
                    <xdr:row>51</xdr:row>
                    <xdr:rowOff>0</xdr:rowOff>
                  </from>
                  <to>
                    <xdr:col>11</xdr:col>
                    <xdr:colOff>104775</xdr:colOff>
                    <xdr:row>53</xdr:row>
                    <xdr:rowOff>19050</xdr:rowOff>
                  </to>
                </anchor>
              </controlPr>
            </control>
          </mc:Choice>
        </mc:AlternateContent>
        <mc:AlternateContent xmlns:mc="http://schemas.openxmlformats.org/markup-compatibility/2006">
          <mc:Choice Requires="x14">
            <control shapeId="174128" r:id="rId51" name="Group Box 48">
              <controlPr defaultSize="0" autoFill="0" autoPict="0">
                <anchor moveWithCells="1">
                  <from>
                    <xdr:col>4</xdr:col>
                    <xdr:colOff>571500</xdr:colOff>
                    <xdr:row>51</xdr:row>
                    <xdr:rowOff>0</xdr:rowOff>
                  </from>
                  <to>
                    <xdr:col>14</xdr:col>
                    <xdr:colOff>523875</xdr:colOff>
                    <xdr:row>53</xdr:row>
                    <xdr:rowOff>38100</xdr:rowOff>
                  </to>
                </anchor>
              </controlPr>
            </control>
          </mc:Choice>
        </mc:AlternateContent>
        <mc:AlternateContent xmlns:mc="http://schemas.openxmlformats.org/markup-compatibility/2006">
          <mc:Choice Requires="x14">
            <control shapeId="174129" r:id="rId52" name="Group Box 49">
              <controlPr defaultSize="0" autoFill="0" autoPict="0">
                <anchor moveWithCells="1">
                  <from>
                    <xdr:col>2</xdr:col>
                    <xdr:colOff>28575</xdr:colOff>
                    <xdr:row>51</xdr:row>
                    <xdr:rowOff>0</xdr:rowOff>
                  </from>
                  <to>
                    <xdr:col>11</xdr:col>
                    <xdr:colOff>104775</xdr:colOff>
                    <xdr:row>53</xdr:row>
                    <xdr:rowOff>28575</xdr:rowOff>
                  </to>
                </anchor>
              </controlPr>
            </control>
          </mc:Choice>
        </mc:AlternateContent>
        <mc:AlternateContent xmlns:mc="http://schemas.openxmlformats.org/markup-compatibility/2006">
          <mc:Choice Requires="x14">
            <control shapeId="174130" r:id="rId53" name="Group Box 50">
              <controlPr defaultSize="0" autoFill="0" autoPict="0">
                <anchor moveWithCells="1">
                  <from>
                    <xdr:col>4</xdr:col>
                    <xdr:colOff>571500</xdr:colOff>
                    <xdr:row>51</xdr:row>
                    <xdr:rowOff>0</xdr:rowOff>
                  </from>
                  <to>
                    <xdr:col>14</xdr:col>
                    <xdr:colOff>523875</xdr:colOff>
                    <xdr:row>53</xdr:row>
                    <xdr:rowOff>28575</xdr:rowOff>
                  </to>
                </anchor>
              </controlPr>
            </control>
          </mc:Choice>
        </mc:AlternateContent>
        <mc:AlternateContent xmlns:mc="http://schemas.openxmlformats.org/markup-compatibility/2006">
          <mc:Choice Requires="x14">
            <control shapeId="174131" r:id="rId54" name="Group Box 51">
              <controlPr defaultSize="0" autoFill="0" autoPict="0">
                <anchor moveWithCells="1">
                  <from>
                    <xdr:col>2</xdr:col>
                    <xdr:colOff>28575</xdr:colOff>
                    <xdr:row>51</xdr:row>
                    <xdr:rowOff>0</xdr:rowOff>
                  </from>
                  <to>
                    <xdr:col>11</xdr:col>
                    <xdr:colOff>104775</xdr:colOff>
                    <xdr:row>53</xdr:row>
                    <xdr:rowOff>19050</xdr:rowOff>
                  </to>
                </anchor>
              </controlPr>
            </control>
          </mc:Choice>
        </mc:AlternateContent>
        <mc:AlternateContent xmlns:mc="http://schemas.openxmlformats.org/markup-compatibility/2006">
          <mc:Choice Requires="x14">
            <control shapeId="174132" r:id="rId55" name="Group Box 52">
              <controlPr defaultSize="0" autoFill="0" autoPict="0">
                <anchor moveWithCells="1">
                  <from>
                    <xdr:col>4</xdr:col>
                    <xdr:colOff>571500</xdr:colOff>
                    <xdr:row>51</xdr:row>
                    <xdr:rowOff>0</xdr:rowOff>
                  </from>
                  <to>
                    <xdr:col>14</xdr:col>
                    <xdr:colOff>523875</xdr:colOff>
                    <xdr:row>53</xdr:row>
                    <xdr:rowOff>38100</xdr:rowOff>
                  </to>
                </anchor>
              </controlPr>
            </control>
          </mc:Choice>
        </mc:AlternateContent>
        <mc:AlternateContent xmlns:mc="http://schemas.openxmlformats.org/markup-compatibility/2006">
          <mc:Choice Requires="x14">
            <control shapeId="174133" r:id="rId56" name="Group Box 53">
              <controlPr defaultSize="0" autoFill="0" autoPict="0">
                <anchor moveWithCells="1">
                  <from>
                    <xdr:col>2</xdr:col>
                    <xdr:colOff>28575</xdr:colOff>
                    <xdr:row>51</xdr:row>
                    <xdr:rowOff>0</xdr:rowOff>
                  </from>
                  <to>
                    <xdr:col>11</xdr:col>
                    <xdr:colOff>104775</xdr:colOff>
                    <xdr:row>53</xdr:row>
                    <xdr:rowOff>28575</xdr:rowOff>
                  </to>
                </anchor>
              </controlPr>
            </control>
          </mc:Choice>
        </mc:AlternateContent>
        <mc:AlternateContent xmlns:mc="http://schemas.openxmlformats.org/markup-compatibility/2006">
          <mc:Choice Requires="x14">
            <control shapeId="174151" r:id="rId57" name="Group Box 71">
              <controlPr defaultSize="0" autoFill="0" autoPict="0">
                <anchor moveWithCells="1">
                  <from>
                    <xdr:col>4</xdr:col>
                    <xdr:colOff>571500</xdr:colOff>
                    <xdr:row>38</xdr:row>
                    <xdr:rowOff>0</xdr:rowOff>
                  </from>
                  <to>
                    <xdr:col>14</xdr:col>
                    <xdr:colOff>523875</xdr:colOff>
                    <xdr:row>40</xdr:row>
                    <xdr:rowOff>66675</xdr:rowOff>
                  </to>
                </anchor>
              </controlPr>
            </control>
          </mc:Choice>
        </mc:AlternateContent>
        <mc:AlternateContent xmlns:mc="http://schemas.openxmlformats.org/markup-compatibility/2006">
          <mc:Choice Requires="x14">
            <control shapeId="174152" r:id="rId58" name="Group Box 72">
              <controlPr defaultSize="0" autoFill="0" autoPict="0">
                <anchor moveWithCells="1">
                  <from>
                    <xdr:col>2</xdr:col>
                    <xdr:colOff>28575</xdr:colOff>
                    <xdr:row>38</xdr:row>
                    <xdr:rowOff>0</xdr:rowOff>
                  </from>
                  <to>
                    <xdr:col>11</xdr:col>
                    <xdr:colOff>95250</xdr:colOff>
                    <xdr:row>40</xdr:row>
                    <xdr:rowOff>38100</xdr:rowOff>
                  </to>
                </anchor>
              </controlPr>
            </control>
          </mc:Choice>
        </mc:AlternateContent>
        <mc:AlternateContent xmlns:mc="http://schemas.openxmlformats.org/markup-compatibility/2006">
          <mc:Choice Requires="x14">
            <control shapeId="174153" r:id="rId59" name="Group Box 73">
              <controlPr defaultSize="0" autoFill="0" autoPict="0">
                <anchor moveWithCells="1">
                  <from>
                    <xdr:col>4</xdr:col>
                    <xdr:colOff>571500</xdr:colOff>
                    <xdr:row>46</xdr:row>
                    <xdr:rowOff>0</xdr:rowOff>
                  </from>
                  <to>
                    <xdr:col>14</xdr:col>
                    <xdr:colOff>523875</xdr:colOff>
                    <xdr:row>48</xdr:row>
                    <xdr:rowOff>28575</xdr:rowOff>
                  </to>
                </anchor>
              </controlPr>
            </control>
          </mc:Choice>
        </mc:AlternateContent>
        <mc:AlternateContent xmlns:mc="http://schemas.openxmlformats.org/markup-compatibility/2006">
          <mc:Choice Requires="x14">
            <control shapeId="174154" r:id="rId60" name="Group Box 74">
              <controlPr defaultSize="0" autoFill="0" autoPict="0">
                <anchor moveWithCells="1">
                  <from>
                    <xdr:col>4</xdr:col>
                    <xdr:colOff>571500</xdr:colOff>
                    <xdr:row>46</xdr:row>
                    <xdr:rowOff>0</xdr:rowOff>
                  </from>
                  <to>
                    <xdr:col>14</xdr:col>
                    <xdr:colOff>523875</xdr:colOff>
                    <xdr:row>48</xdr:row>
                    <xdr:rowOff>57150</xdr:rowOff>
                  </to>
                </anchor>
              </controlPr>
            </control>
          </mc:Choice>
        </mc:AlternateContent>
        <mc:AlternateContent xmlns:mc="http://schemas.openxmlformats.org/markup-compatibility/2006">
          <mc:Choice Requires="x14">
            <control shapeId="174155" r:id="rId61" name="Group Box 75">
              <controlPr defaultSize="0" autoFill="0" autoPict="0">
                <anchor moveWithCells="1">
                  <from>
                    <xdr:col>2</xdr:col>
                    <xdr:colOff>28575</xdr:colOff>
                    <xdr:row>46</xdr:row>
                    <xdr:rowOff>0</xdr:rowOff>
                  </from>
                  <to>
                    <xdr:col>11</xdr:col>
                    <xdr:colOff>95250</xdr:colOff>
                    <xdr:row>48</xdr:row>
                    <xdr:rowOff>28575</xdr:rowOff>
                  </to>
                </anchor>
              </controlPr>
            </control>
          </mc:Choice>
        </mc:AlternateContent>
        <mc:AlternateContent xmlns:mc="http://schemas.openxmlformats.org/markup-compatibility/2006">
          <mc:Choice Requires="x14">
            <control shapeId="174156" r:id="rId62" name="Group Box 76">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57" r:id="rId63" name="Group Box 77">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58" r:id="rId64" name="Group Box 78">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59" r:id="rId65" name="Group Box 79">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60" r:id="rId66" name="Group Box 80">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61" r:id="rId67" name="Group Box 8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62" r:id="rId68" name="Group Box 82">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63" r:id="rId69" name="Group Box 83">
              <controlPr defaultSize="0" autoFill="0" autoPict="0">
                <anchor moveWithCells="1">
                  <from>
                    <xdr:col>4</xdr:col>
                    <xdr:colOff>571500</xdr:colOff>
                    <xdr:row>44</xdr:row>
                    <xdr:rowOff>0</xdr:rowOff>
                  </from>
                  <to>
                    <xdr:col>14</xdr:col>
                    <xdr:colOff>523875</xdr:colOff>
                    <xdr:row>44</xdr:row>
                    <xdr:rowOff>0</xdr:rowOff>
                  </to>
                </anchor>
              </controlPr>
            </control>
          </mc:Choice>
        </mc:AlternateContent>
        <mc:AlternateContent xmlns:mc="http://schemas.openxmlformats.org/markup-compatibility/2006">
          <mc:Choice Requires="x14">
            <control shapeId="174164" r:id="rId70" name="Group Box 84">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66" r:id="rId71" name="Check Box 86">
              <controlPr defaultSize="0" autoFill="0" autoLine="0" autoPict="0">
                <anchor moveWithCells="1">
                  <from>
                    <xdr:col>4</xdr:col>
                    <xdr:colOff>28575</xdr:colOff>
                    <xdr:row>107</xdr:row>
                    <xdr:rowOff>180975</xdr:rowOff>
                  </from>
                  <to>
                    <xdr:col>5</xdr:col>
                    <xdr:colOff>295275</xdr:colOff>
                    <xdr:row>109</xdr:row>
                    <xdr:rowOff>28575</xdr:rowOff>
                  </to>
                </anchor>
              </controlPr>
            </control>
          </mc:Choice>
        </mc:AlternateContent>
        <mc:AlternateContent xmlns:mc="http://schemas.openxmlformats.org/markup-compatibility/2006">
          <mc:Choice Requires="x14">
            <control shapeId="174168" r:id="rId72" name="Group Box 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69" r:id="rId73" name="Group Box 8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70" r:id="rId74" name="Group Box 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1" r:id="rId75" name="Group Box 9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72" r:id="rId76" name="Group Box 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3" r:id="rId77" name="Group Box 9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74" r:id="rId78" name="Group Box 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5" r:id="rId79" name="Group Box 9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76" r:id="rId80" name="Group Box 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7" r:id="rId81" name="Group Box 9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78" r:id="rId82" name="Group Box 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9" r:id="rId83" name="Group Box 9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80" r:id="rId84" name="Group Box 1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1" r:id="rId85" name="Group Box 10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82" r:id="rId86" name="Group Box 1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3" r:id="rId87" name="Group Box 10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84" r:id="rId88" name="Group Box 1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5" r:id="rId89" name="Group Box 10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86" r:id="rId90" name="Group Box 1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7" r:id="rId91" name="Group Box 10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88" r:id="rId92" name="Group Box 1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9" r:id="rId93" name="Group Box 10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90" r:id="rId94" name="Group Box 1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1" r:id="rId95" name="Group Box 11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92" r:id="rId96" name="Group Box 1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3" r:id="rId97" name="Group Box 11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194" r:id="rId98" name="Group Box 1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5" r:id="rId99" name="Group Box 11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96" r:id="rId100" name="Group Box 11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7" r:id="rId101" name="Group Box 11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198" r:id="rId102" name="Group Box 11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9" r:id="rId103" name="Group Box 11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00" r:id="rId104" name="Group Box 12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1" r:id="rId105" name="Group Box 12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02" r:id="rId106" name="Group Box 12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3" r:id="rId107" name="Group Box 12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04" r:id="rId108" name="Group Box 12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5" r:id="rId109" name="Group Box 12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06" r:id="rId110" name="Group Box 12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7" r:id="rId111" name="Group Box 12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08" r:id="rId112" name="Group Box 12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9" r:id="rId113" name="Group Box 12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10" r:id="rId114" name="Group Box 13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1" r:id="rId115" name="Group Box 13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12" r:id="rId116" name="Group Box 13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3" r:id="rId117" name="Group Box 13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14" r:id="rId118" name="Group Box 13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5" r:id="rId119" name="Group Box 13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16" r:id="rId120" name="Group Box 13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7" r:id="rId121" name="Group Box 13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18" r:id="rId122" name="Group Box 13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9" r:id="rId123" name="Group Box 13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20" r:id="rId124" name="Group Box 14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1" r:id="rId125" name="Group Box 14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22" r:id="rId126" name="Group Box 14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3" r:id="rId127" name="Group Box 14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24" r:id="rId128" name="Group Box 14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5" r:id="rId129" name="Group Box 14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26" r:id="rId130" name="Group Box 14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7" r:id="rId131" name="Group Box 14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28" r:id="rId132" name="Group Box 14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9" r:id="rId133" name="Group Box 14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30" r:id="rId134" name="Group Box 15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1" r:id="rId135" name="Group Box 15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32" r:id="rId136" name="Group Box 15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3" r:id="rId137" name="Group Box 15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34" r:id="rId138" name="Group Box 15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5" r:id="rId139" name="Group Box 15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36" r:id="rId140" name="Group Box 15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7" r:id="rId141" name="Group Box 15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38" r:id="rId142" name="Group Box 15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9" r:id="rId143" name="Group Box 15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40" r:id="rId144" name="Group Box 16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1" r:id="rId145" name="Group Box 16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42" r:id="rId146" name="Group Box 16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3" r:id="rId147" name="Group Box 16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44" r:id="rId148" name="Group Box 16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5" r:id="rId149" name="Group Box 16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46" r:id="rId150" name="Group Box 16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7" r:id="rId151" name="Group Box 16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48" r:id="rId152" name="Group Box 16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9" r:id="rId153" name="Group Box 16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50" r:id="rId154" name="Group Box 17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1" r:id="rId155" name="Group Box 17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52" r:id="rId156" name="Group Box 17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3" r:id="rId157" name="Group Box 17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54" r:id="rId158" name="Group Box 17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5" r:id="rId159" name="Group Box 17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56" r:id="rId160" name="Group Box 17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7" r:id="rId161" name="Group Box 17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58" r:id="rId162" name="Group Box 17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9" r:id="rId163" name="Group Box 17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60" r:id="rId164" name="Group Box 18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1" r:id="rId165" name="Group Box 18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62" r:id="rId166" name="Group Box 18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3" r:id="rId167" name="Group Box 18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64" r:id="rId168" name="Group Box 18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5" r:id="rId169" name="Group Box 18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66" r:id="rId170" name="Group Box 18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7" r:id="rId171" name="Group Box 18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68" r:id="rId172" name="Group Box 1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9" r:id="rId173" name="Group Box 18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70" r:id="rId174" name="Group Box 1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1" r:id="rId175" name="Group Box 19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72" r:id="rId176" name="Group Box 1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3" r:id="rId177" name="Group Box 19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74" r:id="rId178" name="Group Box 1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5" r:id="rId179" name="Group Box 19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76" r:id="rId180" name="Group Box 1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7" r:id="rId181" name="Group Box 19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78" r:id="rId182" name="Group Box 1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9" r:id="rId183" name="Group Box 19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80" r:id="rId184" name="Group Box 2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1" r:id="rId185" name="Group Box 20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82" r:id="rId186" name="Group Box 2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3" r:id="rId187" name="Group Box 20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84" r:id="rId188" name="Group Box 2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5" r:id="rId189" name="Group Box 20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86" r:id="rId190" name="Group Box 2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7" r:id="rId191" name="Group Box 20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88" r:id="rId192" name="Group Box 2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9" r:id="rId193" name="Group Box 20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290" r:id="rId194" name="Group Box 2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1" r:id="rId195" name="Group Box 21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92" r:id="rId196" name="Group Box 2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3" r:id="rId197" name="Group Box 21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94" r:id="rId198" name="Group Box 2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5" r:id="rId199" name="Group Box 21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96" r:id="rId200" name="Group Box 21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7" r:id="rId201" name="Group Box 21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298" r:id="rId202" name="Group Box 21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9" r:id="rId203" name="Group Box 21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00" r:id="rId204" name="Group Box 22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1" r:id="rId205" name="Group Box 22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02" r:id="rId206" name="Group Box 22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3" r:id="rId207" name="Group Box 22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04" r:id="rId208" name="Group Box 22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5" r:id="rId209" name="Group Box 22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06" r:id="rId210" name="Group Box 22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7" r:id="rId211" name="Group Box 22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08" r:id="rId212" name="Group Box 22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9" r:id="rId213" name="Group Box 22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10" r:id="rId214" name="Group Box 23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1" r:id="rId215" name="Group Box 23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12" r:id="rId216" name="Group Box 23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3" r:id="rId217" name="Group Box 23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14" r:id="rId218" name="Group Box 23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5" r:id="rId219" name="Group Box 23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16" r:id="rId220" name="Group Box 23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7" r:id="rId221" name="Group Box 23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18" r:id="rId222" name="Group Box 23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9" r:id="rId223" name="Group Box 23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20" r:id="rId224" name="Group Box 24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1" r:id="rId225" name="Group Box 24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22" r:id="rId226" name="Group Box 24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3" r:id="rId227" name="Group Box 24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24" r:id="rId228" name="Group Box 24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5" r:id="rId229" name="Group Box 24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26" r:id="rId230" name="Group Box 24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7" r:id="rId231" name="Group Box 24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28" r:id="rId232" name="Group Box 24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9" r:id="rId233" name="Group Box 24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30" r:id="rId234" name="Group Box 25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1" r:id="rId235" name="Group Box 25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32" r:id="rId236" name="Group Box 25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3" r:id="rId237" name="Group Box 25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34" r:id="rId238" name="Group Box 25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5" r:id="rId239" name="Group Box 25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36" r:id="rId240" name="Group Box 25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7" r:id="rId241" name="Group Box 25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38" r:id="rId242" name="Group Box 25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9" r:id="rId243" name="Group Box 25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40" r:id="rId244" name="Group Box 26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1" r:id="rId245" name="Group Box 26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42" r:id="rId246" name="Group Box 26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3" r:id="rId247" name="Group Box 26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44" r:id="rId248" name="Group Box 26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5" r:id="rId249" name="Group Box 26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46" r:id="rId250" name="Group Box 26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7" r:id="rId251" name="Group Box 267">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48" r:id="rId252" name="Group Box 26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9" r:id="rId253" name="Group Box 26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50" r:id="rId254" name="Group Box 27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1" r:id="rId255" name="Group Box 27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52" r:id="rId256" name="Group Box 27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3" r:id="rId257" name="Group Box 27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54" r:id="rId258" name="Group Box 27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5" r:id="rId259" name="Group Box 27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56" r:id="rId260" name="Group Box 27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7" r:id="rId261" name="Group Box 27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58" r:id="rId262" name="Group Box 27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9" r:id="rId263" name="Group Box 279">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60" r:id="rId264" name="Group Box 28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1" r:id="rId265" name="Group Box 28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62" r:id="rId266" name="Group Box 28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3" r:id="rId267" name="Group Box 28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64" r:id="rId268" name="Group Box 28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5" r:id="rId269" name="Group Box 28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66" r:id="rId270" name="Group Box 28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7" r:id="rId271" name="Group Box 28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68" r:id="rId272" name="Group Box 2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9" r:id="rId273" name="Group Box 28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70" r:id="rId274" name="Group Box 2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1" r:id="rId275" name="Group Box 291">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72" r:id="rId276" name="Group Box 2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3" r:id="rId277" name="Group Box 29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74" r:id="rId278" name="Group Box 2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5" r:id="rId279" name="Group Box 295">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76" r:id="rId280" name="Group Box 2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7" r:id="rId281" name="Group Box 29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78" r:id="rId282" name="Group Box 2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9" r:id="rId283" name="Group Box 29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80" r:id="rId284" name="Group Box 3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1" r:id="rId285" name="Group Box 30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82" r:id="rId286" name="Group Box 3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3" r:id="rId287" name="Group Box 303">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84" r:id="rId288" name="Group Box 3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5" r:id="rId289" name="Group Box 30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386" r:id="rId290" name="Group Box 3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7" r:id="rId291" name="Group Box 307">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88" r:id="rId292" name="Group Box 3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9" r:id="rId293" name="Group Box 309">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90" r:id="rId294" name="Group Box 3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1" r:id="rId295" name="Group Box 311">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92" r:id="rId296" name="Group Box 3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3" r:id="rId297" name="Group Box 313">
              <controlPr defaultSize="0" autoFill="0" autoPict="0">
                <anchor moveWithCells="1">
                  <from>
                    <xdr:col>2</xdr:col>
                    <xdr:colOff>28575</xdr:colOff>
                    <xdr:row>44</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74394" r:id="rId298" name="Group Box 3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5" r:id="rId299" name="Group Box 315">
              <controlPr defaultSize="0" autoFill="0" autoPict="0">
                <anchor moveWithCells="1">
                  <from>
                    <xdr:col>2</xdr:col>
                    <xdr:colOff>28575</xdr:colOff>
                    <xdr:row>44</xdr:row>
                    <xdr:rowOff>0</xdr:rowOff>
                  </from>
                  <to>
                    <xdr:col>11</xdr:col>
                    <xdr:colOff>104775</xdr:colOff>
                    <xdr:row>44</xdr:row>
                    <xdr:rowOff>0</xdr:rowOff>
                  </to>
                </anchor>
              </controlPr>
            </control>
          </mc:Choice>
        </mc:AlternateContent>
        <mc:AlternateContent xmlns:mc="http://schemas.openxmlformats.org/markup-compatibility/2006">
          <mc:Choice Requires="x14">
            <control shapeId="174401" r:id="rId300" name="Group Box 321">
              <controlPr defaultSize="0" autoFill="0" autoPict="0">
                <anchor moveWithCells="1">
                  <from>
                    <xdr:col>4</xdr:col>
                    <xdr:colOff>571500</xdr:colOff>
                    <xdr:row>54</xdr:row>
                    <xdr:rowOff>0</xdr:rowOff>
                  </from>
                  <to>
                    <xdr:col>14</xdr:col>
                    <xdr:colOff>523875</xdr:colOff>
                    <xdr:row>56</xdr:row>
                    <xdr:rowOff>28575</xdr:rowOff>
                  </to>
                </anchor>
              </controlPr>
            </control>
          </mc:Choice>
        </mc:AlternateContent>
        <mc:AlternateContent xmlns:mc="http://schemas.openxmlformats.org/markup-compatibility/2006">
          <mc:Choice Requires="x14">
            <control shapeId="174402" r:id="rId301" name="Group Box 322">
              <controlPr defaultSize="0" autoFill="0" autoPict="0">
                <anchor moveWithCells="1">
                  <from>
                    <xdr:col>4</xdr:col>
                    <xdr:colOff>571500</xdr:colOff>
                    <xdr:row>54</xdr:row>
                    <xdr:rowOff>0</xdr:rowOff>
                  </from>
                  <to>
                    <xdr:col>14</xdr:col>
                    <xdr:colOff>523875</xdr:colOff>
                    <xdr:row>56</xdr:row>
                    <xdr:rowOff>66675</xdr:rowOff>
                  </to>
                </anchor>
              </controlPr>
            </control>
          </mc:Choice>
        </mc:AlternateContent>
        <mc:AlternateContent xmlns:mc="http://schemas.openxmlformats.org/markup-compatibility/2006">
          <mc:Choice Requires="x14">
            <control shapeId="174403" r:id="rId302" name="Group Box 323">
              <controlPr defaultSize="0" autoFill="0" autoPict="0">
                <anchor moveWithCells="1">
                  <from>
                    <xdr:col>2</xdr:col>
                    <xdr:colOff>28575</xdr:colOff>
                    <xdr:row>54</xdr:row>
                    <xdr:rowOff>0</xdr:rowOff>
                  </from>
                  <to>
                    <xdr:col>11</xdr:col>
                    <xdr:colOff>95250</xdr:colOff>
                    <xdr:row>56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87" operator="containsText" id="{2EC17F97-24DE-4E2D-9BC3-EB575B1B6A8C}">
            <xm:f>NOT(ISERROR(SEARCH($F$11="",E136)))</xm:f>
            <xm:f>$F$11=""</xm:f>
            <x14:dxf>
              <font>
                <color rgb="FF9C0006"/>
              </font>
              <fill>
                <patternFill>
                  <bgColor rgb="FFFFC7CE"/>
                </patternFill>
              </fill>
            </x14:dxf>
          </x14:cfRule>
          <xm:sqref>E136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6BD0313-4141-40E0-A846-05C913B27E21}">
          <x14:formula1>
            <xm:f>'Y.Menus déroulants'!$B$9:$B$11</xm:f>
          </x14:formula1>
          <xm:sqref>F35</xm:sqref>
        </x14:dataValidation>
        <x14:dataValidation type="list" allowBlank="1" showInputMessage="1" showErrorMessage="1" xr:uid="{D444AE83-135E-4F06-84B3-2D699166F8C6}">
          <x14:formula1>
            <xm:f>'Y.Menus déroulants'!$B$14:$B$16</xm:f>
          </x14:formula1>
          <xm:sqref>E113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E4B7B-E073-4FE5-ACA0-F702CD4D97C4}">
  <sheetPr codeName="Feuil18">
    <tabColor rgb="FF009FDE"/>
  </sheetPr>
  <dimension ref="A2:T182"/>
  <sheetViews>
    <sheetView showGridLines="0" zoomScale="85" zoomScaleNormal="85" workbookViewId="0">
      <selection activeCell="H32" sqref="H32"/>
    </sheetView>
  </sheetViews>
  <sheetFormatPr baseColWidth="10" defaultColWidth="11" defaultRowHeight="14.25" outlineLevelRow="2"/>
  <cols>
    <col min="1" max="1" width="3.25" customWidth="1"/>
    <col min="2" max="2" width="20.25" customWidth="1"/>
    <col min="3" max="3" width="63.75" customWidth="1"/>
    <col min="4" max="4" width="26.75" customWidth="1"/>
    <col min="5" max="5" width="26" customWidth="1"/>
    <col min="6" max="6" width="25.25" customWidth="1"/>
    <col min="7" max="7" width="21.125" customWidth="1"/>
    <col min="8" max="8" width="24.125" customWidth="1"/>
    <col min="9" max="9" width="24.625" customWidth="1"/>
    <col min="10" max="10" width="29.25" customWidth="1"/>
    <col min="11" max="11" width="19.5" customWidth="1"/>
    <col min="12" max="12" width="22.125" customWidth="1"/>
    <col min="13" max="13" width="16.5" bestFit="1" customWidth="1"/>
    <col min="14" max="14" width="35.125" bestFit="1" customWidth="1"/>
    <col min="15" max="15" width="56.25" customWidth="1"/>
    <col min="16" max="20" width="11" style="299"/>
  </cols>
  <sheetData>
    <row r="2" spans="1:20" ht="25.15" customHeight="1">
      <c r="A2" s="166"/>
      <c r="B2" s="167" t="s">
        <v>187</v>
      </c>
      <c r="C2" s="167"/>
      <c r="D2" s="168"/>
      <c r="E2" s="169"/>
      <c r="K2" s="170"/>
      <c r="L2" s="171"/>
      <c r="N2" s="169"/>
      <c r="O2" s="166"/>
    </row>
    <row r="3" spans="1:20" s="178" customFormat="1" ht="21" customHeight="1">
      <c r="A3" s="172"/>
      <c r="B3" s="173" t="s">
        <v>96</v>
      </c>
      <c r="C3" s="173"/>
      <c r="D3" s="174"/>
      <c r="E3" s="175"/>
      <c r="F3" s="173"/>
      <c r="G3" s="173"/>
      <c r="H3" s="173"/>
      <c r="I3" s="173"/>
      <c r="J3" s="173"/>
      <c r="K3" s="176"/>
      <c r="L3" s="177"/>
      <c r="N3" s="175"/>
      <c r="O3" s="172"/>
      <c r="P3" s="314"/>
      <c r="Q3" s="314"/>
      <c r="R3" s="314"/>
      <c r="S3" s="314"/>
      <c r="T3" s="314"/>
    </row>
    <row r="4" spans="1:20" ht="14.1" customHeight="1">
      <c r="A4" s="166"/>
      <c r="B4" s="179"/>
      <c r="C4" s="179"/>
      <c r="D4" s="168"/>
      <c r="E4" s="169"/>
      <c r="F4" s="91" t="s">
        <v>182</v>
      </c>
      <c r="G4" s="65"/>
      <c r="H4" s="65"/>
      <c r="I4" s="65"/>
      <c r="J4" s="65"/>
      <c r="L4" s="171"/>
      <c r="O4" s="166"/>
    </row>
    <row r="5" spans="1:20" ht="21" customHeight="1">
      <c r="A5" s="166"/>
      <c r="B5" s="180" t="s">
        <v>186</v>
      </c>
      <c r="C5" s="551"/>
      <c r="D5" s="551"/>
      <c r="E5" s="169"/>
      <c r="F5" s="548" t="s">
        <v>183</v>
      </c>
      <c r="G5" s="548"/>
      <c r="H5" s="548" t="s">
        <v>183</v>
      </c>
      <c r="I5" s="548"/>
      <c r="J5" s="548" t="s">
        <v>183</v>
      </c>
      <c r="K5" s="548"/>
      <c r="L5" s="181"/>
      <c r="N5" s="65"/>
      <c r="O5" s="166"/>
    </row>
    <row r="6" spans="1:20" ht="19.5" customHeight="1">
      <c r="A6" s="166"/>
      <c r="C6" s="182"/>
      <c r="D6" s="182"/>
      <c r="E6" s="182"/>
      <c r="F6" s="554" t="s">
        <v>184</v>
      </c>
      <c r="G6" s="552" t="s">
        <v>5</v>
      </c>
      <c r="H6" s="397"/>
      <c r="I6" s="397"/>
      <c r="J6" s="397"/>
      <c r="L6" s="183"/>
      <c r="M6" s="182"/>
    </row>
    <row r="7" spans="1:20" ht="7.15" customHeight="1">
      <c r="A7" s="166"/>
      <c r="B7" s="182"/>
      <c r="C7" s="182"/>
      <c r="D7" s="182"/>
      <c r="E7" s="182"/>
      <c r="F7" s="555"/>
      <c r="G7" s="553"/>
      <c r="H7" s="398"/>
      <c r="I7" s="398"/>
      <c r="J7" s="398"/>
      <c r="L7" s="184"/>
      <c r="M7" s="182"/>
      <c r="N7" s="185"/>
      <c r="O7" s="92"/>
    </row>
    <row r="8" spans="1:20" ht="33" customHeight="1">
      <c r="A8" s="166"/>
      <c r="B8" s="549" t="s">
        <v>185</v>
      </c>
      <c r="C8" s="550"/>
      <c r="D8" s="550"/>
      <c r="E8" s="550"/>
      <c r="F8" s="186"/>
      <c r="G8" s="187"/>
      <c r="H8" s="187"/>
      <c r="I8" s="187"/>
      <c r="J8" s="187"/>
      <c r="K8" s="187"/>
      <c r="L8" s="188"/>
      <c r="M8" s="182"/>
    </row>
    <row r="9" spans="1:20" ht="6.6" customHeight="1">
      <c r="A9" s="166"/>
      <c r="B9" s="189"/>
      <c r="C9" s="189"/>
      <c r="D9" s="189"/>
      <c r="E9" s="189"/>
      <c r="F9" s="189"/>
      <c r="G9" s="189"/>
      <c r="H9" s="189"/>
      <c r="I9" s="189"/>
      <c r="J9" s="189"/>
      <c r="K9" s="189"/>
      <c r="L9" s="189"/>
      <c r="M9" s="189"/>
      <c r="N9" s="190"/>
      <c r="O9" s="92"/>
    </row>
    <row r="10" spans="1:20" ht="14.65" customHeight="1">
      <c r="A10" s="166"/>
      <c r="B10" s="298"/>
      <c r="C10" s="189"/>
      <c r="D10" s="189"/>
      <c r="E10" s="189"/>
      <c r="F10" s="189"/>
      <c r="G10" s="189"/>
      <c r="H10" s="189"/>
      <c r="I10" s="189"/>
      <c r="J10" s="189"/>
      <c r="K10" s="189"/>
      <c r="L10" s="189"/>
      <c r="M10" s="189"/>
      <c r="N10" s="169"/>
      <c r="O10" s="166"/>
    </row>
    <row r="11" spans="1:20" ht="23.1" customHeight="1" thickBot="1">
      <c r="B11" s="366" t="s">
        <v>188</v>
      </c>
      <c r="C11" s="366" t="str">
        <f>IF('1.Application for admissibility'!F33=0,"",'1.Application for admissibility'!F33)</f>
        <v/>
      </c>
      <c r="D11" s="191"/>
      <c r="E11" s="366"/>
      <c r="F11" s="366"/>
      <c r="G11" s="366"/>
      <c r="H11" s="366"/>
      <c r="I11" s="366"/>
      <c r="J11" s="366"/>
      <c r="K11" s="366"/>
      <c r="L11" s="192" t="str">
        <f>G6</f>
        <v>PE2XX-XXXX</v>
      </c>
      <c r="M11" s="367"/>
      <c r="N11" s="299"/>
      <c r="O11" s="299"/>
      <c r="R11"/>
      <c r="S11"/>
      <c r="T11"/>
    </row>
    <row r="12" spans="1:20" ht="22.5" customHeight="1" thickBot="1">
      <c r="B12" s="556" t="s">
        <v>189</v>
      </c>
      <c r="C12" s="557"/>
      <c r="D12" s="467" t="s">
        <v>180</v>
      </c>
      <c r="E12" s="468"/>
      <c r="F12" s="467"/>
      <c r="G12" s="582" t="s">
        <v>181</v>
      </c>
      <c r="H12" s="583"/>
      <c r="I12" s="583"/>
      <c r="J12" s="584"/>
      <c r="K12" s="558" t="s">
        <v>13</v>
      </c>
      <c r="L12" s="556"/>
      <c r="M12" s="367"/>
      <c r="N12" s="299"/>
      <c r="O12" s="299"/>
      <c r="R12"/>
      <c r="S12"/>
      <c r="T12"/>
    </row>
    <row r="13" spans="1:20" ht="24" customHeight="1" thickBot="1">
      <c r="B13" s="585" t="s">
        <v>190</v>
      </c>
      <c r="C13" s="587" t="s">
        <v>213</v>
      </c>
      <c r="D13" s="589" t="s">
        <v>212</v>
      </c>
      <c r="E13" s="589" t="s">
        <v>214</v>
      </c>
      <c r="F13" s="591" t="s">
        <v>215</v>
      </c>
      <c r="G13" s="593" t="s">
        <v>216</v>
      </c>
      <c r="H13" s="594"/>
      <c r="I13" s="595"/>
      <c r="J13" s="591" t="s">
        <v>219</v>
      </c>
      <c r="K13" s="596" t="s">
        <v>6</v>
      </c>
      <c r="L13" s="597"/>
      <c r="M13" s="367"/>
      <c r="N13" s="299"/>
      <c r="O13" s="299"/>
      <c r="R13"/>
      <c r="S13"/>
      <c r="T13"/>
    </row>
    <row r="14" spans="1:20" s="61" customFormat="1" ht="22.5" customHeight="1" thickBot="1">
      <c r="B14" s="586"/>
      <c r="C14" s="588"/>
      <c r="D14" s="590"/>
      <c r="E14" s="590"/>
      <c r="F14" s="592"/>
      <c r="G14" s="404" t="s">
        <v>218</v>
      </c>
      <c r="H14" s="405" t="s">
        <v>7</v>
      </c>
      <c r="I14" s="403" t="s">
        <v>217</v>
      </c>
      <c r="J14" s="592"/>
      <c r="K14" s="598"/>
      <c r="L14" s="599"/>
      <c r="M14" s="368"/>
      <c r="N14" s="301"/>
      <c r="O14" s="301"/>
      <c r="P14" s="301"/>
      <c r="Q14" s="301"/>
    </row>
    <row r="15" spans="1:20" ht="18" customHeight="1">
      <c r="B15" s="559" t="s">
        <v>191</v>
      </c>
      <c r="C15" s="400" t="s">
        <v>80</v>
      </c>
      <c r="D15" s="369"/>
      <c r="E15" s="401"/>
      <c r="F15" s="402"/>
      <c r="G15" s="400"/>
      <c r="H15" s="400"/>
      <c r="I15" s="401"/>
      <c r="J15" s="402">
        <f>I15-D15</f>
        <v>0</v>
      </c>
      <c r="K15" s="562"/>
      <c r="L15" s="563"/>
      <c r="M15" s="367"/>
      <c r="N15" s="299"/>
      <c r="O15" s="299"/>
      <c r="R15"/>
      <c r="S15"/>
      <c r="T15"/>
    </row>
    <row r="16" spans="1:20" ht="18" customHeight="1">
      <c r="B16" s="560"/>
      <c r="C16" s="372" t="s">
        <v>81</v>
      </c>
      <c r="D16" s="373"/>
      <c r="E16" s="374"/>
      <c r="F16" s="375">
        <f t="shared" ref="F16:F21" si="0">E16-D16</f>
        <v>0</v>
      </c>
      <c r="G16" s="372"/>
      <c r="H16" s="372"/>
      <c r="I16" s="374"/>
      <c r="J16" s="375">
        <f t="shared" ref="J16:J78" si="1">I16-D16</f>
        <v>0</v>
      </c>
      <c r="K16" s="564"/>
      <c r="L16" s="565"/>
      <c r="M16" s="367"/>
      <c r="N16" s="299"/>
      <c r="O16" s="299"/>
      <c r="R16"/>
      <c r="S16"/>
      <c r="T16"/>
    </row>
    <row r="17" spans="1:20" ht="18" customHeight="1">
      <c r="B17" s="560"/>
      <c r="C17" s="376"/>
      <c r="D17" s="377"/>
      <c r="E17" s="378"/>
      <c r="F17" s="375">
        <f t="shared" si="0"/>
        <v>0</v>
      </c>
      <c r="G17" s="376"/>
      <c r="H17" s="376"/>
      <c r="I17" s="378"/>
      <c r="J17" s="375">
        <f t="shared" si="1"/>
        <v>0</v>
      </c>
      <c r="K17" s="564"/>
      <c r="L17" s="565"/>
      <c r="M17" s="367"/>
      <c r="N17" s="299"/>
      <c r="O17" s="299"/>
      <c r="R17"/>
      <c r="S17"/>
      <c r="T17"/>
    </row>
    <row r="18" spans="1:20" ht="18" hidden="1" customHeight="1" outlineLevel="1">
      <c r="B18" s="560"/>
      <c r="C18" s="376"/>
      <c r="D18" s="377"/>
      <c r="E18" s="378"/>
      <c r="F18" s="375">
        <f t="shared" si="0"/>
        <v>0</v>
      </c>
      <c r="G18" s="376"/>
      <c r="H18" s="376"/>
      <c r="I18" s="378"/>
      <c r="J18" s="375">
        <f t="shared" si="1"/>
        <v>0</v>
      </c>
      <c r="K18" s="564"/>
      <c r="L18" s="565"/>
      <c r="M18" s="367"/>
      <c r="N18" s="299"/>
      <c r="O18" s="299"/>
      <c r="R18"/>
      <c r="S18"/>
      <c r="T18"/>
    </row>
    <row r="19" spans="1:20" ht="18" hidden="1" customHeight="1" outlineLevel="1">
      <c r="B19" s="560"/>
      <c r="C19" s="376"/>
      <c r="D19" s="377"/>
      <c r="E19" s="378"/>
      <c r="F19" s="375">
        <f t="shared" si="0"/>
        <v>0</v>
      </c>
      <c r="G19" s="376"/>
      <c r="H19" s="376"/>
      <c r="I19" s="378"/>
      <c r="J19" s="375">
        <f t="shared" si="1"/>
        <v>0</v>
      </c>
      <c r="K19" s="564"/>
      <c r="L19" s="565"/>
      <c r="M19" s="367"/>
      <c r="N19" s="299"/>
      <c r="O19" s="299"/>
      <c r="R19"/>
      <c r="S19"/>
      <c r="T19"/>
    </row>
    <row r="20" spans="1:20" ht="18" hidden="1" customHeight="1" outlineLevel="1">
      <c r="B20" s="560"/>
      <c r="C20" s="376"/>
      <c r="D20" s="377"/>
      <c r="E20" s="378"/>
      <c r="F20" s="375">
        <f>E20-D20</f>
        <v>0</v>
      </c>
      <c r="G20" s="376"/>
      <c r="H20" s="376"/>
      <c r="I20" s="378"/>
      <c r="J20" s="375">
        <f t="shared" si="1"/>
        <v>0</v>
      </c>
      <c r="K20" s="564"/>
      <c r="L20" s="565"/>
      <c r="M20" s="367"/>
      <c r="N20" s="299"/>
      <c r="O20" s="299"/>
      <c r="R20"/>
      <c r="S20"/>
      <c r="T20"/>
    </row>
    <row r="21" spans="1:20" ht="18" hidden="1" customHeight="1" outlineLevel="1">
      <c r="B21" s="560"/>
      <c r="C21" s="379"/>
      <c r="D21" s="380"/>
      <c r="E21" s="381"/>
      <c r="F21" s="375">
        <f t="shared" si="0"/>
        <v>0</v>
      </c>
      <c r="G21" s="379"/>
      <c r="H21" s="379"/>
      <c r="I21" s="381"/>
      <c r="J21" s="375">
        <f t="shared" si="1"/>
        <v>0</v>
      </c>
      <c r="K21" s="566"/>
      <c r="L21" s="567"/>
      <c r="M21" s="367"/>
      <c r="N21" s="299"/>
      <c r="O21" s="299"/>
      <c r="R21"/>
      <c r="S21"/>
      <c r="T21"/>
    </row>
    <row r="22" spans="1:20" ht="18" customHeight="1" collapsed="1" thickBot="1">
      <c r="B22" s="561"/>
      <c r="C22" s="382" t="s">
        <v>211</v>
      </c>
      <c r="D22" s="383">
        <f>SUM(D15:D21)</f>
        <v>0</v>
      </c>
      <c r="E22" s="383">
        <f>SUM(E15:E21)</f>
        <v>0</v>
      </c>
      <c r="F22" s="384">
        <f>SUM(F15:F21)</f>
        <v>0</v>
      </c>
      <c r="G22" s="382"/>
      <c r="H22" s="382"/>
      <c r="I22" s="383">
        <f>SUM(I15:I21)</f>
        <v>0</v>
      </c>
      <c r="J22" s="384">
        <f>I22-D22</f>
        <v>0</v>
      </c>
      <c r="K22" s="568"/>
      <c r="L22" s="569"/>
      <c r="M22" s="367"/>
      <c r="N22" s="299"/>
      <c r="O22" s="299"/>
      <c r="R22"/>
      <c r="S22"/>
      <c r="T22"/>
    </row>
    <row r="23" spans="1:20" s="387" customFormat="1" ht="18" customHeight="1">
      <c r="A23"/>
      <c r="B23" s="559" t="s">
        <v>192</v>
      </c>
      <c r="C23" s="385"/>
      <c r="D23" s="369"/>
      <c r="E23" s="370"/>
      <c r="F23" s="371">
        <f>E23-D23</f>
        <v>0</v>
      </c>
      <c r="G23" s="385"/>
      <c r="H23" s="385"/>
      <c r="I23" s="370"/>
      <c r="J23" s="371">
        <f t="shared" si="1"/>
        <v>0</v>
      </c>
      <c r="K23" s="562"/>
      <c r="L23" s="563"/>
      <c r="M23" s="386"/>
      <c r="N23" s="336"/>
      <c r="O23" s="336"/>
      <c r="P23" s="336"/>
      <c r="Q23" s="336"/>
    </row>
    <row r="24" spans="1:20" ht="18" customHeight="1">
      <c r="B24" s="560"/>
      <c r="C24" s="376"/>
      <c r="D24" s="373"/>
      <c r="E24" s="374"/>
      <c r="F24" s="375">
        <f>E24-D24</f>
        <v>0</v>
      </c>
      <c r="G24" s="376"/>
      <c r="H24" s="376"/>
      <c r="I24" s="374"/>
      <c r="J24" s="375">
        <f t="shared" si="1"/>
        <v>0</v>
      </c>
      <c r="K24" s="564"/>
      <c r="L24" s="565"/>
      <c r="M24" s="367"/>
      <c r="N24" s="299"/>
      <c r="O24" s="299"/>
      <c r="R24"/>
      <c r="S24"/>
      <c r="T24"/>
    </row>
    <row r="25" spans="1:20" ht="18" customHeight="1">
      <c r="B25" s="560"/>
      <c r="C25" s="376"/>
      <c r="D25" s="377"/>
      <c r="E25" s="378"/>
      <c r="F25" s="375">
        <f t="shared" ref="F25:F27" si="2">E25-D25</f>
        <v>0</v>
      </c>
      <c r="G25" s="376"/>
      <c r="H25" s="376"/>
      <c r="I25" s="378"/>
      <c r="J25" s="375">
        <f t="shared" si="1"/>
        <v>0</v>
      </c>
      <c r="K25" s="564"/>
      <c r="L25" s="565"/>
      <c r="M25" s="367"/>
      <c r="N25" s="299"/>
      <c r="O25" s="299"/>
      <c r="R25"/>
      <c r="S25"/>
      <c r="T25"/>
    </row>
    <row r="26" spans="1:20" ht="18" hidden="1" customHeight="1" outlineLevel="1">
      <c r="B26" s="560"/>
      <c r="C26" s="376"/>
      <c r="D26" s="377"/>
      <c r="E26" s="378"/>
      <c r="F26" s="375">
        <f t="shared" si="2"/>
        <v>0</v>
      </c>
      <c r="G26" s="376"/>
      <c r="H26" s="376"/>
      <c r="I26" s="378"/>
      <c r="J26" s="375">
        <f t="shared" si="1"/>
        <v>0</v>
      </c>
      <c r="K26" s="564"/>
      <c r="L26" s="565"/>
      <c r="M26" s="367"/>
      <c r="N26" s="299"/>
      <c r="O26" s="299"/>
      <c r="R26"/>
      <c r="S26"/>
      <c r="T26"/>
    </row>
    <row r="27" spans="1:20" ht="18" hidden="1" customHeight="1" outlineLevel="1">
      <c r="B27" s="560"/>
      <c r="C27" s="376"/>
      <c r="D27" s="377"/>
      <c r="E27" s="378"/>
      <c r="F27" s="375">
        <f t="shared" si="2"/>
        <v>0</v>
      </c>
      <c r="G27" s="376"/>
      <c r="H27" s="376"/>
      <c r="I27" s="378"/>
      <c r="J27" s="375">
        <f t="shared" si="1"/>
        <v>0</v>
      </c>
      <c r="K27" s="564"/>
      <c r="L27" s="565"/>
      <c r="M27" s="367"/>
      <c r="N27" s="299"/>
      <c r="O27" s="299"/>
      <c r="R27"/>
      <c r="S27"/>
      <c r="T27"/>
    </row>
    <row r="28" spans="1:20" ht="18" hidden="1" customHeight="1" outlineLevel="1">
      <c r="B28" s="560"/>
      <c r="C28" s="376"/>
      <c r="D28" s="377"/>
      <c r="E28" s="378"/>
      <c r="F28" s="375">
        <f>E28-D28</f>
        <v>0</v>
      </c>
      <c r="G28" s="376"/>
      <c r="H28" s="376"/>
      <c r="I28" s="378"/>
      <c r="J28" s="375">
        <f t="shared" si="1"/>
        <v>0</v>
      </c>
      <c r="K28" s="564"/>
      <c r="L28" s="565"/>
      <c r="M28" s="367"/>
      <c r="N28" s="299"/>
      <c r="O28" s="299"/>
      <c r="R28"/>
      <c r="S28"/>
      <c r="T28"/>
    </row>
    <row r="29" spans="1:20" ht="18" hidden="1" customHeight="1" outlineLevel="1">
      <c r="B29" s="560"/>
      <c r="C29" s="379"/>
      <c r="D29" s="380"/>
      <c r="E29" s="381"/>
      <c r="F29" s="375">
        <f t="shared" ref="F29" si="3">E29-D29</f>
        <v>0</v>
      </c>
      <c r="G29" s="379"/>
      <c r="H29" s="379"/>
      <c r="I29" s="381"/>
      <c r="J29" s="375">
        <f t="shared" si="1"/>
        <v>0</v>
      </c>
      <c r="K29" s="566"/>
      <c r="L29" s="567"/>
      <c r="M29" s="367"/>
      <c r="N29" s="299"/>
      <c r="O29" s="299"/>
      <c r="R29"/>
      <c r="S29"/>
      <c r="T29"/>
    </row>
    <row r="30" spans="1:20" ht="18" customHeight="1" collapsed="1" thickBot="1">
      <c r="B30" s="561"/>
      <c r="C30" s="382" t="s">
        <v>211</v>
      </c>
      <c r="D30" s="388">
        <f>SUM(D23:D29)</f>
        <v>0</v>
      </c>
      <c r="E30" s="388">
        <f>SUM(E23:E29)</f>
        <v>0</v>
      </c>
      <c r="F30" s="389">
        <f>SUM(F23:F29)</f>
        <v>0</v>
      </c>
      <c r="G30" s="382"/>
      <c r="H30" s="382"/>
      <c r="I30" s="388">
        <f>SUM(I23:I29)</f>
        <v>0</v>
      </c>
      <c r="J30" s="389">
        <f t="shared" si="1"/>
        <v>0</v>
      </c>
      <c r="K30" s="570"/>
      <c r="L30" s="571"/>
      <c r="M30" s="367"/>
      <c r="N30" s="299"/>
      <c r="O30" s="299"/>
      <c r="R30"/>
      <c r="S30"/>
      <c r="T30"/>
    </row>
    <row r="31" spans="1:20" s="391" customFormat="1" ht="18" customHeight="1">
      <c r="A31"/>
      <c r="B31" s="559" t="s">
        <v>193</v>
      </c>
      <c r="C31" s="385"/>
      <c r="D31" s="369"/>
      <c r="E31" s="370"/>
      <c r="F31" s="371">
        <f>E31-D31</f>
        <v>0</v>
      </c>
      <c r="G31" s="385"/>
      <c r="H31" s="385"/>
      <c r="I31" s="370"/>
      <c r="J31" s="371">
        <f t="shared" si="1"/>
        <v>0</v>
      </c>
      <c r="K31" s="572"/>
      <c r="L31" s="573"/>
      <c r="M31" s="390"/>
      <c r="N31" s="337"/>
      <c r="O31" s="337"/>
      <c r="P31" s="337"/>
      <c r="Q31" s="337"/>
    </row>
    <row r="32" spans="1:20" ht="18" customHeight="1">
      <c r="B32" s="560"/>
      <c r="C32" s="376"/>
      <c r="D32" s="373"/>
      <c r="E32" s="374"/>
      <c r="F32" s="375">
        <f>E32-D32</f>
        <v>0</v>
      </c>
      <c r="G32" s="376"/>
      <c r="H32" s="376"/>
      <c r="I32" s="374"/>
      <c r="J32" s="375">
        <f t="shared" si="1"/>
        <v>0</v>
      </c>
      <c r="K32" s="564"/>
      <c r="L32" s="574"/>
      <c r="M32" s="367"/>
      <c r="N32" s="299"/>
      <c r="O32" s="299"/>
      <c r="R32"/>
      <c r="S32"/>
      <c r="T32"/>
    </row>
    <row r="33" spans="1:20" ht="18" customHeight="1">
      <c r="B33" s="560"/>
      <c r="C33" s="376"/>
      <c r="D33" s="377"/>
      <c r="E33" s="378"/>
      <c r="F33" s="375">
        <f t="shared" ref="F33:F35" si="4">E33-D33</f>
        <v>0</v>
      </c>
      <c r="G33" s="376"/>
      <c r="H33" s="376"/>
      <c r="I33" s="378"/>
      <c r="J33" s="375">
        <f t="shared" si="1"/>
        <v>0</v>
      </c>
      <c r="K33" s="564"/>
      <c r="L33" s="574"/>
      <c r="M33" s="367"/>
      <c r="N33" s="299"/>
      <c r="O33" s="299"/>
      <c r="R33"/>
      <c r="S33"/>
      <c r="T33"/>
    </row>
    <row r="34" spans="1:20" ht="18" hidden="1" customHeight="1" outlineLevel="1">
      <c r="B34" s="560"/>
      <c r="C34" s="376"/>
      <c r="D34" s="377"/>
      <c r="E34" s="378"/>
      <c r="F34" s="375">
        <f t="shared" si="4"/>
        <v>0</v>
      </c>
      <c r="G34" s="376"/>
      <c r="H34" s="376"/>
      <c r="I34" s="378"/>
      <c r="J34" s="375">
        <f t="shared" si="1"/>
        <v>0</v>
      </c>
      <c r="K34" s="564"/>
      <c r="L34" s="574"/>
      <c r="M34" s="367"/>
      <c r="N34" s="299"/>
      <c r="O34" s="299"/>
      <c r="R34"/>
      <c r="S34"/>
      <c r="T34"/>
    </row>
    <row r="35" spans="1:20" ht="18" hidden="1" customHeight="1" outlineLevel="1">
      <c r="B35" s="560"/>
      <c r="C35" s="376"/>
      <c r="D35" s="377"/>
      <c r="E35" s="378"/>
      <c r="F35" s="375">
        <f t="shared" si="4"/>
        <v>0</v>
      </c>
      <c r="G35" s="376"/>
      <c r="H35" s="376"/>
      <c r="I35" s="378"/>
      <c r="J35" s="375">
        <f t="shared" si="1"/>
        <v>0</v>
      </c>
      <c r="K35" s="564"/>
      <c r="L35" s="574"/>
      <c r="M35" s="367"/>
      <c r="N35" s="299"/>
      <c r="O35" s="299"/>
      <c r="R35"/>
      <c r="S35"/>
      <c r="T35"/>
    </row>
    <row r="36" spans="1:20" ht="18" hidden="1" customHeight="1" outlineLevel="1">
      <c r="B36" s="560"/>
      <c r="C36" s="376"/>
      <c r="D36" s="377"/>
      <c r="E36" s="378"/>
      <c r="F36" s="375">
        <f>E36-D36</f>
        <v>0</v>
      </c>
      <c r="G36" s="376"/>
      <c r="H36" s="376"/>
      <c r="I36" s="378"/>
      <c r="J36" s="375">
        <f t="shared" si="1"/>
        <v>0</v>
      </c>
      <c r="K36" s="564"/>
      <c r="L36" s="574"/>
      <c r="M36" s="367"/>
      <c r="N36" s="299"/>
      <c r="O36" s="299"/>
      <c r="R36"/>
      <c r="S36"/>
      <c r="T36"/>
    </row>
    <row r="37" spans="1:20" ht="18" hidden="1" customHeight="1" outlineLevel="1">
      <c r="B37" s="560"/>
      <c r="C37" s="379"/>
      <c r="D37" s="380"/>
      <c r="E37" s="381"/>
      <c r="F37" s="375">
        <f t="shared" ref="F37" si="5">E37-D37</f>
        <v>0</v>
      </c>
      <c r="G37" s="379"/>
      <c r="H37" s="379"/>
      <c r="I37" s="381"/>
      <c r="J37" s="375">
        <f t="shared" si="1"/>
        <v>0</v>
      </c>
      <c r="K37" s="566"/>
      <c r="L37" s="575"/>
      <c r="M37" s="367"/>
      <c r="N37" s="299"/>
      <c r="O37" s="299"/>
      <c r="R37"/>
      <c r="S37"/>
      <c r="T37"/>
    </row>
    <row r="38" spans="1:20" ht="18" customHeight="1" collapsed="1" thickBot="1">
      <c r="B38" s="561"/>
      <c r="C38" s="382" t="s">
        <v>211</v>
      </c>
      <c r="D38" s="392">
        <f>SUM(D31:D37)</f>
        <v>0</v>
      </c>
      <c r="E38" s="392">
        <f>SUM(E31:E37)</f>
        <v>0</v>
      </c>
      <c r="F38" s="393">
        <f>SUM(F31:F37)</f>
        <v>0</v>
      </c>
      <c r="G38" s="382"/>
      <c r="H38" s="382"/>
      <c r="I38" s="392">
        <f>SUM(I31:I37)</f>
        <v>0</v>
      </c>
      <c r="J38" s="393">
        <f t="shared" si="1"/>
        <v>0</v>
      </c>
      <c r="K38" s="576"/>
      <c r="L38" s="577"/>
      <c r="M38" s="367"/>
      <c r="N38" s="299"/>
      <c r="O38" s="299"/>
      <c r="R38"/>
      <c r="S38"/>
      <c r="T38"/>
    </row>
    <row r="39" spans="1:20" s="387" customFormat="1" ht="18" customHeight="1">
      <c r="A39"/>
      <c r="B39" s="559" t="s">
        <v>194</v>
      </c>
      <c r="C39" s="385"/>
      <c r="D39" s="369"/>
      <c r="E39" s="370"/>
      <c r="F39" s="371">
        <f>E39-D39</f>
        <v>0</v>
      </c>
      <c r="G39" s="385"/>
      <c r="H39" s="385"/>
      <c r="I39" s="370"/>
      <c r="J39" s="371">
        <f t="shared" si="1"/>
        <v>0</v>
      </c>
      <c r="K39" s="562"/>
      <c r="L39" s="563"/>
      <c r="M39" s="386"/>
      <c r="N39" s="336"/>
      <c r="O39" s="336"/>
      <c r="P39" s="336"/>
      <c r="Q39" s="336"/>
    </row>
    <row r="40" spans="1:20" ht="18" customHeight="1">
      <c r="B40" s="560"/>
      <c r="C40" s="376"/>
      <c r="D40" s="373"/>
      <c r="E40" s="374"/>
      <c r="F40" s="375">
        <f>E40-D40</f>
        <v>0</v>
      </c>
      <c r="G40" s="376"/>
      <c r="H40" s="376"/>
      <c r="I40" s="374"/>
      <c r="J40" s="375">
        <f t="shared" si="1"/>
        <v>0</v>
      </c>
      <c r="K40" s="564"/>
      <c r="L40" s="565"/>
      <c r="M40" s="367"/>
      <c r="N40" s="299"/>
      <c r="O40" s="299"/>
      <c r="R40"/>
      <c r="S40"/>
      <c r="T40"/>
    </row>
    <row r="41" spans="1:20" ht="18" customHeight="1">
      <c r="B41" s="560"/>
      <c r="C41" s="376"/>
      <c r="D41" s="377"/>
      <c r="E41" s="378"/>
      <c r="F41" s="375">
        <f t="shared" ref="F41:F45" si="6">E41-D41</f>
        <v>0</v>
      </c>
      <c r="G41" s="376"/>
      <c r="H41" s="376"/>
      <c r="I41" s="378"/>
      <c r="J41" s="375">
        <f t="shared" si="1"/>
        <v>0</v>
      </c>
      <c r="K41" s="564"/>
      <c r="L41" s="565"/>
      <c r="M41" s="367"/>
      <c r="N41" s="299"/>
      <c r="O41" s="299"/>
      <c r="R41"/>
      <c r="S41"/>
      <c r="T41"/>
    </row>
    <row r="42" spans="1:20" ht="18" hidden="1" customHeight="1" outlineLevel="1">
      <c r="B42" s="560"/>
      <c r="C42" s="376"/>
      <c r="D42" s="377"/>
      <c r="E42" s="378"/>
      <c r="F42" s="375">
        <f t="shared" si="6"/>
        <v>0</v>
      </c>
      <c r="G42" s="376"/>
      <c r="H42" s="376"/>
      <c r="I42" s="378"/>
      <c r="J42" s="375">
        <f t="shared" si="1"/>
        <v>0</v>
      </c>
      <c r="K42" s="564"/>
      <c r="L42" s="565"/>
      <c r="M42" s="367"/>
      <c r="N42" s="299"/>
      <c r="O42" s="299"/>
      <c r="R42"/>
      <c r="S42"/>
      <c r="T42"/>
    </row>
    <row r="43" spans="1:20" ht="18" hidden="1" customHeight="1" outlineLevel="1">
      <c r="B43" s="560"/>
      <c r="C43" s="376"/>
      <c r="D43" s="377"/>
      <c r="E43" s="378"/>
      <c r="F43" s="375">
        <f t="shared" si="6"/>
        <v>0</v>
      </c>
      <c r="G43" s="376"/>
      <c r="H43" s="376"/>
      <c r="I43" s="378"/>
      <c r="J43" s="375">
        <f t="shared" si="1"/>
        <v>0</v>
      </c>
      <c r="K43" s="564"/>
      <c r="L43" s="565"/>
      <c r="M43" s="367"/>
      <c r="N43" s="299"/>
      <c r="O43" s="299"/>
      <c r="R43"/>
      <c r="S43"/>
      <c r="T43"/>
    </row>
    <row r="44" spans="1:20" ht="18" hidden="1" customHeight="1" outlineLevel="1">
      <c r="B44" s="560"/>
      <c r="C44" s="376"/>
      <c r="D44" s="377"/>
      <c r="E44" s="378"/>
      <c r="F44" s="375">
        <f>E44-D44</f>
        <v>0</v>
      </c>
      <c r="G44" s="376"/>
      <c r="H44" s="376"/>
      <c r="I44" s="378"/>
      <c r="J44" s="375">
        <f t="shared" si="1"/>
        <v>0</v>
      </c>
      <c r="K44" s="564"/>
      <c r="L44" s="565"/>
      <c r="M44" s="367"/>
      <c r="N44" s="299"/>
      <c r="O44" s="299"/>
      <c r="R44"/>
      <c r="S44"/>
      <c r="T44"/>
    </row>
    <row r="45" spans="1:20" ht="18" hidden="1" customHeight="1" outlineLevel="1">
      <c r="B45" s="560"/>
      <c r="C45" s="379"/>
      <c r="D45" s="380"/>
      <c r="E45" s="381"/>
      <c r="F45" s="375">
        <f t="shared" si="6"/>
        <v>0</v>
      </c>
      <c r="G45" s="379"/>
      <c r="H45" s="379"/>
      <c r="I45" s="381"/>
      <c r="J45" s="375">
        <f t="shared" si="1"/>
        <v>0</v>
      </c>
      <c r="K45" s="566"/>
      <c r="L45" s="567"/>
      <c r="M45" s="367"/>
      <c r="N45" s="299"/>
      <c r="O45" s="299"/>
      <c r="R45"/>
      <c r="S45"/>
      <c r="T45"/>
    </row>
    <row r="46" spans="1:20" ht="18" customHeight="1" collapsed="1" thickBot="1">
      <c r="B46" s="561"/>
      <c r="C46" s="382" t="s">
        <v>211</v>
      </c>
      <c r="D46" s="388">
        <f>SUM(D39:D45)</f>
        <v>0</v>
      </c>
      <c r="E46" s="388">
        <f>SUM(E39:E45)</f>
        <v>0</v>
      </c>
      <c r="F46" s="389">
        <f>SUM(F39:F45)</f>
        <v>0</v>
      </c>
      <c r="G46" s="382"/>
      <c r="H46" s="382"/>
      <c r="I46" s="388">
        <f>SUM(I39:I45)</f>
        <v>0</v>
      </c>
      <c r="J46" s="389">
        <f t="shared" si="1"/>
        <v>0</v>
      </c>
      <c r="K46" s="570"/>
      <c r="L46" s="571"/>
      <c r="M46" s="367"/>
      <c r="N46" s="299"/>
      <c r="O46" s="299"/>
      <c r="R46"/>
      <c r="S46"/>
      <c r="T46"/>
    </row>
    <row r="47" spans="1:20" s="387" customFormat="1" ht="18" customHeight="1">
      <c r="A47"/>
      <c r="B47" s="559" t="s">
        <v>195</v>
      </c>
      <c r="C47" s="385"/>
      <c r="D47" s="369"/>
      <c r="E47" s="370"/>
      <c r="F47" s="371">
        <f>E47-D47</f>
        <v>0</v>
      </c>
      <c r="G47" s="385"/>
      <c r="H47" s="385"/>
      <c r="I47" s="370"/>
      <c r="J47" s="371">
        <f t="shared" si="1"/>
        <v>0</v>
      </c>
      <c r="K47" s="562"/>
      <c r="L47" s="563"/>
      <c r="M47" s="386"/>
      <c r="N47" s="336"/>
      <c r="O47" s="336"/>
      <c r="P47" s="336"/>
      <c r="Q47" s="336"/>
    </row>
    <row r="48" spans="1:20" ht="18" customHeight="1">
      <c r="B48" s="560"/>
      <c r="C48" s="376"/>
      <c r="D48" s="373"/>
      <c r="E48" s="374"/>
      <c r="F48" s="375">
        <f t="shared" ref="F48:F53" si="7">E48-D48</f>
        <v>0</v>
      </c>
      <c r="G48" s="376"/>
      <c r="H48" s="376"/>
      <c r="I48" s="374"/>
      <c r="J48" s="375">
        <f t="shared" si="1"/>
        <v>0</v>
      </c>
      <c r="K48" s="564"/>
      <c r="L48" s="565"/>
      <c r="M48" s="367"/>
      <c r="N48" s="299"/>
      <c r="O48" s="299"/>
      <c r="R48"/>
      <c r="S48"/>
      <c r="T48"/>
    </row>
    <row r="49" spans="1:20" ht="18" customHeight="1">
      <c r="B49" s="560"/>
      <c r="C49" s="376"/>
      <c r="D49" s="377"/>
      <c r="E49" s="378"/>
      <c r="F49" s="375">
        <f t="shared" si="7"/>
        <v>0</v>
      </c>
      <c r="G49" s="376"/>
      <c r="H49" s="376"/>
      <c r="I49" s="378"/>
      <c r="J49" s="375">
        <f t="shared" si="1"/>
        <v>0</v>
      </c>
      <c r="K49" s="564"/>
      <c r="L49" s="565"/>
      <c r="M49" s="367"/>
      <c r="N49" s="299"/>
      <c r="O49" s="299"/>
      <c r="R49"/>
      <c r="S49"/>
      <c r="T49"/>
    </row>
    <row r="50" spans="1:20" ht="18" hidden="1" customHeight="1" outlineLevel="1">
      <c r="B50" s="560"/>
      <c r="C50" s="376"/>
      <c r="D50" s="377"/>
      <c r="E50" s="378"/>
      <c r="F50" s="375">
        <f t="shared" si="7"/>
        <v>0</v>
      </c>
      <c r="G50" s="376"/>
      <c r="H50" s="376"/>
      <c r="I50" s="378"/>
      <c r="J50" s="375">
        <f t="shared" si="1"/>
        <v>0</v>
      </c>
      <c r="K50" s="564"/>
      <c r="L50" s="565"/>
      <c r="M50" s="367"/>
      <c r="N50" s="299"/>
      <c r="O50" s="299"/>
      <c r="R50"/>
      <c r="S50"/>
      <c r="T50"/>
    </row>
    <row r="51" spans="1:20" ht="18" hidden="1" customHeight="1" outlineLevel="1">
      <c r="B51" s="560"/>
      <c r="C51" s="376"/>
      <c r="D51" s="377"/>
      <c r="E51" s="378"/>
      <c r="F51" s="375">
        <f>E51-D51</f>
        <v>0</v>
      </c>
      <c r="G51" s="376"/>
      <c r="H51" s="376"/>
      <c r="I51" s="378"/>
      <c r="J51" s="375">
        <f t="shared" si="1"/>
        <v>0</v>
      </c>
      <c r="K51" s="564"/>
      <c r="L51" s="565"/>
      <c r="M51" s="367"/>
      <c r="N51" s="299"/>
      <c r="O51" s="299"/>
      <c r="R51"/>
      <c r="S51"/>
      <c r="T51"/>
    </row>
    <row r="52" spans="1:20" ht="18" hidden="1" customHeight="1" outlineLevel="1">
      <c r="B52" s="560"/>
      <c r="C52" s="376"/>
      <c r="D52" s="377"/>
      <c r="E52" s="378"/>
      <c r="F52" s="375">
        <f t="shared" si="7"/>
        <v>0</v>
      </c>
      <c r="G52" s="376"/>
      <c r="H52" s="376"/>
      <c r="I52" s="378"/>
      <c r="J52" s="375">
        <f t="shared" si="1"/>
        <v>0</v>
      </c>
      <c r="K52" s="564"/>
      <c r="L52" s="565"/>
      <c r="M52" s="367"/>
      <c r="N52" s="299"/>
      <c r="O52" s="299"/>
      <c r="R52"/>
      <c r="S52"/>
      <c r="T52"/>
    </row>
    <row r="53" spans="1:20" ht="18" hidden="1" customHeight="1" outlineLevel="1">
      <c r="B53" s="560"/>
      <c r="C53" s="379"/>
      <c r="D53" s="380"/>
      <c r="E53" s="381"/>
      <c r="F53" s="375">
        <f t="shared" si="7"/>
        <v>0</v>
      </c>
      <c r="G53" s="379"/>
      <c r="H53" s="379"/>
      <c r="I53" s="381"/>
      <c r="J53" s="375">
        <f t="shared" si="1"/>
        <v>0</v>
      </c>
      <c r="K53" s="566"/>
      <c r="L53" s="567"/>
      <c r="M53" s="367"/>
      <c r="N53" s="299"/>
      <c r="O53" s="299"/>
      <c r="R53"/>
      <c r="S53"/>
      <c r="T53"/>
    </row>
    <row r="54" spans="1:20" ht="18" customHeight="1" collapsed="1" thickBot="1">
      <c r="B54" s="561"/>
      <c r="C54" s="382" t="s">
        <v>211</v>
      </c>
      <c r="D54" s="388">
        <f>SUM(D47:D53)</f>
        <v>0</v>
      </c>
      <c r="E54" s="388">
        <f>SUM(E47:E53)</f>
        <v>0</v>
      </c>
      <c r="F54" s="389">
        <f>SUM(F47:F53)</f>
        <v>0</v>
      </c>
      <c r="G54" s="382"/>
      <c r="H54" s="382"/>
      <c r="I54" s="388">
        <f>SUM(I47:I53)</f>
        <v>0</v>
      </c>
      <c r="J54" s="389">
        <f t="shared" si="1"/>
        <v>0</v>
      </c>
      <c r="K54" s="570"/>
      <c r="L54" s="571"/>
      <c r="M54" s="367"/>
      <c r="N54" s="299"/>
      <c r="O54" s="299"/>
      <c r="R54"/>
      <c r="S54"/>
      <c r="T54"/>
    </row>
    <row r="55" spans="1:20" s="387" customFormat="1" ht="18" customHeight="1">
      <c r="A55"/>
      <c r="B55" s="559" t="s">
        <v>196</v>
      </c>
      <c r="C55" s="385"/>
      <c r="D55" s="369"/>
      <c r="E55" s="370"/>
      <c r="F55" s="371">
        <f>E55-D55</f>
        <v>0</v>
      </c>
      <c r="G55" s="385"/>
      <c r="H55" s="385"/>
      <c r="I55" s="370"/>
      <c r="J55" s="371">
        <f t="shared" si="1"/>
        <v>0</v>
      </c>
      <c r="K55" s="562"/>
      <c r="L55" s="563"/>
      <c r="M55" s="386"/>
      <c r="N55" s="336"/>
      <c r="O55" s="336"/>
      <c r="P55" s="336"/>
      <c r="Q55" s="336"/>
    </row>
    <row r="56" spans="1:20" ht="18" customHeight="1">
      <c r="B56" s="560"/>
      <c r="C56" s="376"/>
      <c r="D56" s="373"/>
      <c r="E56" s="374"/>
      <c r="F56" s="375">
        <f t="shared" ref="F56:F59" si="8">E56-D56</f>
        <v>0</v>
      </c>
      <c r="G56" s="376"/>
      <c r="H56" s="376"/>
      <c r="I56" s="374"/>
      <c r="J56" s="375">
        <f t="shared" si="1"/>
        <v>0</v>
      </c>
      <c r="K56" s="564"/>
      <c r="L56" s="565"/>
      <c r="M56" s="367"/>
      <c r="N56" s="299"/>
      <c r="O56" s="299"/>
      <c r="R56"/>
      <c r="S56"/>
      <c r="T56"/>
    </row>
    <row r="57" spans="1:20" ht="18" customHeight="1">
      <c r="B57" s="560"/>
      <c r="C57" s="376"/>
      <c r="D57" s="377"/>
      <c r="E57" s="378"/>
      <c r="F57" s="375">
        <f t="shared" si="8"/>
        <v>0</v>
      </c>
      <c r="G57" s="376"/>
      <c r="H57" s="376"/>
      <c r="I57" s="378"/>
      <c r="J57" s="375">
        <f t="shared" si="1"/>
        <v>0</v>
      </c>
      <c r="K57" s="564"/>
      <c r="L57" s="565"/>
      <c r="M57" s="367"/>
      <c r="N57" s="299"/>
      <c r="O57" s="299"/>
      <c r="R57"/>
      <c r="S57"/>
      <c r="T57"/>
    </row>
    <row r="58" spans="1:20" ht="18" hidden="1" customHeight="1" outlineLevel="1">
      <c r="B58" s="560"/>
      <c r="C58" s="376"/>
      <c r="D58" s="377"/>
      <c r="E58" s="378"/>
      <c r="F58" s="375">
        <f t="shared" si="8"/>
        <v>0</v>
      </c>
      <c r="G58" s="376"/>
      <c r="H58" s="376"/>
      <c r="I58" s="378"/>
      <c r="J58" s="375">
        <f t="shared" si="1"/>
        <v>0</v>
      </c>
      <c r="K58" s="564"/>
      <c r="L58" s="565"/>
      <c r="M58" s="367"/>
      <c r="N58" s="299"/>
      <c r="O58" s="299"/>
      <c r="R58"/>
      <c r="S58"/>
      <c r="T58"/>
    </row>
    <row r="59" spans="1:20" ht="18" hidden="1" customHeight="1" outlineLevel="1">
      <c r="B59" s="560"/>
      <c r="C59" s="376"/>
      <c r="D59" s="377"/>
      <c r="E59" s="378"/>
      <c r="F59" s="375">
        <f t="shared" si="8"/>
        <v>0</v>
      </c>
      <c r="G59" s="376"/>
      <c r="H59" s="376"/>
      <c r="I59" s="378"/>
      <c r="J59" s="375">
        <f t="shared" si="1"/>
        <v>0</v>
      </c>
      <c r="K59" s="564"/>
      <c r="L59" s="565"/>
      <c r="M59" s="367"/>
      <c r="N59" s="299"/>
      <c r="O59" s="299"/>
      <c r="R59"/>
      <c r="S59"/>
      <c r="T59"/>
    </row>
    <row r="60" spans="1:20" ht="18" hidden="1" customHeight="1" outlineLevel="1">
      <c r="B60" s="560"/>
      <c r="C60" s="376"/>
      <c r="D60" s="377"/>
      <c r="E60" s="378"/>
      <c r="F60" s="375">
        <f>E60-D60</f>
        <v>0</v>
      </c>
      <c r="G60" s="376"/>
      <c r="H60" s="376"/>
      <c r="I60" s="378"/>
      <c r="J60" s="375">
        <f t="shared" si="1"/>
        <v>0</v>
      </c>
      <c r="K60" s="564"/>
      <c r="L60" s="565"/>
      <c r="M60" s="367"/>
      <c r="N60" s="299"/>
      <c r="O60" s="299"/>
      <c r="R60"/>
      <c r="S60"/>
      <c r="T60"/>
    </row>
    <row r="61" spans="1:20" ht="18" hidden="1" customHeight="1" outlineLevel="1">
      <c r="B61" s="560"/>
      <c r="C61" s="379"/>
      <c r="D61" s="380"/>
      <c r="E61" s="381"/>
      <c r="F61" s="375">
        <f t="shared" ref="F61" si="9">E61-D61</f>
        <v>0</v>
      </c>
      <c r="G61" s="379"/>
      <c r="H61" s="379"/>
      <c r="I61" s="381"/>
      <c r="J61" s="375">
        <f t="shared" si="1"/>
        <v>0</v>
      </c>
      <c r="K61" s="566"/>
      <c r="L61" s="567"/>
      <c r="M61" s="367"/>
      <c r="N61" s="299"/>
      <c r="O61" s="299"/>
      <c r="R61"/>
      <c r="S61"/>
      <c r="T61"/>
    </row>
    <row r="62" spans="1:20" ht="18" customHeight="1" collapsed="1" thickBot="1">
      <c r="B62" s="561"/>
      <c r="C62" s="382" t="s">
        <v>211</v>
      </c>
      <c r="D62" s="388">
        <f>SUM(D55:D61)</f>
        <v>0</v>
      </c>
      <c r="E62" s="388">
        <f>SUM(E55:E61)</f>
        <v>0</v>
      </c>
      <c r="F62" s="389">
        <f>SUM(F55:F61)</f>
        <v>0</v>
      </c>
      <c r="G62" s="382"/>
      <c r="H62" s="382"/>
      <c r="I62" s="388">
        <f>SUM(I55:I61)</f>
        <v>0</v>
      </c>
      <c r="J62" s="389">
        <f t="shared" si="1"/>
        <v>0</v>
      </c>
      <c r="K62" s="570"/>
      <c r="L62" s="571"/>
      <c r="M62" s="367"/>
      <c r="N62" s="299"/>
      <c r="O62" s="299"/>
      <c r="R62"/>
      <c r="S62"/>
      <c r="T62"/>
    </row>
    <row r="63" spans="1:20" ht="18" customHeight="1">
      <c r="B63" s="559" t="s">
        <v>197</v>
      </c>
      <c r="C63" s="385"/>
      <c r="D63" s="369"/>
      <c r="E63" s="370"/>
      <c r="F63" s="371">
        <f>E63-D63</f>
        <v>0</v>
      </c>
      <c r="G63" s="385"/>
      <c r="H63" s="385"/>
      <c r="I63" s="370"/>
      <c r="J63" s="371">
        <f t="shared" si="1"/>
        <v>0</v>
      </c>
      <c r="K63" s="562"/>
      <c r="L63" s="563"/>
      <c r="M63" s="367"/>
      <c r="N63" s="299"/>
      <c r="O63" s="299"/>
      <c r="R63"/>
      <c r="S63"/>
      <c r="T63"/>
    </row>
    <row r="64" spans="1:20" ht="18" customHeight="1">
      <c r="B64" s="560"/>
      <c r="C64" s="376"/>
      <c r="D64" s="373"/>
      <c r="E64" s="374"/>
      <c r="F64" s="375">
        <f>E64-D64</f>
        <v>0</v>
      </c>
      <c r="G64" s="376"/>
      <c r="H64" s="376"/>
      <c r="I64" s="374"/>
      <c r="J64" s="375">
        <f t="shared" si="1"/>
        <v>0</v>
      </c>
      <c r="K64" s="564"/>
      <c r="L64" s="565"/>
      <c r="M64" s="367"/>
      <c r="N64" s="299"/>
      <c r="O64" s="299"/>
      <c r="R64"/>
      <c r="S64"/>
      <c r="T64"/>
    </row>
    <row r="65" spans="1:20" ht="18" customHeight="1">
      <c r="B65" s="560"/>
      <c r="C65" s="376"/>
      <c r="D65" s="377"/>
      <c r="E65" s="378"/>
      <c r="F65" s="375">
        <f>E65-D65</f>
        <v>0</v>
      </c>
      <c r="G65" s="376"/>
      <c r="H65" s="376"/>
      <c r="I65" s="378"/>
      <c r="J65" s="375">
        <f t="shared" si="1"/>
        <v>0</v>
      </c>
      <c r="K65" s="564"/>
      <c r="L65" s="565"/>
      <c r="M65" s="367"/>
      <c r="N65" s="299"/>
      <c r="O65" s="299"/>
      <c r="R65"/>
      <c r="S65"/>
      <c r="T65"/>
    </row>
    <row r="66" spans="1:20" ht="18" hidden="1" customHeight="1" outlineLevel="1">
      <c r="B66" s="560"/>
      <c r="C66" s="376"/>
      <c r="D66" s="377"/>
      <c r="E66" s="378"/>
      <c r="F66" s="375">
        <f t="shared" ref="F66:F69" si="10">E66-D66</f>
        <v>0</v>
      </c>
      <c r="G66" s="376"/>
      <c r="H66" s="376"/>
      <c r="I66" s="378"/>
      <c r="J66" s="375">
        <f t="shared" si="1"/>
        <v>0</v>
      </c>
      <c r="K66" s="564"/>
      <c r="L66" s="565"/>
      <c r="M66" s="367"/>
      <c r="N66" s="299"/>
      <c r="O66" s="299"/>
      <c r="R66"/>
      <c r="S66"/>
      <c r="T66"/>
    </row>
    <row r="67" spans="1:20" ht="18" hidden="1" customHeight="1" outlineLevel="1">
      <c r="B67" s="560"/>
      <c r="C67" s="376"/>
      <c r="D67" s="377"/>
      <c r="E67" s="378"/>
      <c r="F67" s="375">
        <f t="shared" si="10"/>
        <v>0</v>
      </c>
      <c r="G67" s="376"/>
      <c r="H67" s="376"/>
      <c r="I67" s="378"/>
      <c r="J67" s="375">
        <f t="shared" si="1"/>
        <v>0</v>
      </c>
      <c r="K67" s="564"/>
      <c r="L67" s="565"/>
      <c r="M67" s="367"/>
      <c r="N67" s="299"/>
      <c r="O67" s="299"/>
      <c r="R67"/>
      <c r="S67"/>
      <c r="T67"/>
    </row>
    <row r="68" spans="1:20" ht="18" hidden="1" customHeight="1" outlineLevel="1">
      <c r="B68" s="560"/>
      <c r="C68" s="376"/>
      <c r="D68" s="377"/>
      <c r="E68" s="378"/>
      <c r="F68" s="375">
        <f t="shared" si="10"/>
        <v>0</v>
      </c>
      <c r="G68" s="376"/>
      <c r="H68" s="376"/>
      <c r="I68" s="378"/>
      <c r="J68" s="375">
        <f t="shared" si="1"/>
        <v>0</v>
      </c>
      <c r="K68" s="564"/>
      <c r="L68" s="565"/>
      <c r="M68" s="367"/>
      <c r="N68" s="299"/>
      <c r="O68" s="299"/>
      <c r="R68"/>
      <c r="S68"/>
      <c r="T68"/>
    </row>
    <row r="69" spans="1:20" ht="18" hidden="1" customHeight="1" outlineLevel="1">
      <c r="B69" s="560"/>
      <c r="C69" s="379"/>
      <c r="D69" s="380"/>
      <c r="E69" s="381"/>
      <c r="F69" s="375">
        <f t="shared" si="10"/>
        <v>0</v>
      </c>
      <c r="G69" s="379"/>
      <c r="H69" s="379"/>
      <c r="I69" s="381"/>
      <c r="J69" s="375">
        <f t="shared" si="1"/>
        <v>0</v>
      </c>
      <c r="K69" s="566"/>
      <c r="L69" s="567"/>
      <c r="M69" s="367"/>
      <c r="N69" s="299"/>
      <c r="O69" s="299"/>
      <c r="R69"/>
      <c r="S69"/>
      <c r="T69"/>
    </row>
    <row r="70" spans="1:20" ht="18" customHeight="1" collapsed="1" thickBot="1">
      <c r="B70" s="561"/>
      <c r="C70" s="382" t="s">
        <v>211</v>
      </c>
      <c r="D70" s="383">
        <f>SUM(D63:D69)</f>
        <v>0</v>
      </c>
      <c r="E70" s="383">
        <f>SUM(E63:E69)</f>
        <v>0</v>
      </c>
      <c r="F70" s="384">
        <f>SUM(F63:F69)</f>
        <v>0</v>
      </c>
      <c r="G70" s="382"/>
      <c r="H70" s="382"/>
      <c r="I70" s="383">
        <f>SUM(I63:I69)</f>
        <v>0</v>
      </c>
      <c r="J70" s="384">
        <f t="shared" si="1"/>
        <v>0</v>
      </c>
      <c r="K70" s="568"/>
      <c r="L70" s="569"/>
      <c r="M70" s="367"/>
      <c r="N70" s="299"/>
      <c r="O70" s="299"/>
      <c r="R70"/>
      <c r="S70"/>
      <c r="T70"/>
    </row>
    <row r="71" spans="1:20" s="387" customFormat="1" ht="18" customHeight="1">
      <c r="A71"/>
      <c r="B71" s="559" t="s">
        <v>198</v>
      </c>
      <c r="C71" s="385"/>
      <c r="D71" s="369"/>
      <c r="E71" s="370"/>
      <c r="F71" s="371">
        <f>E71-D71</f>
        <v>0</v>
      </c>
      <c r="G71" s="385"/>
      <c r="H71" s="385"/>
      <c r="I71" s="370"/>
      <c r="J71" s="371">
        <f t="shared" si="1"/>
        <v>0</v>
      </c>
      <c r="K71" s="562"/>
      <c r="L71" s="563"/>
      <c r="M71" s="386"/>
      <c r="N71" s="336"/>
      <c r="O71" s="336"/>
      <c r="P71" s="336"/>
      <c r="Q71" s="336"/>
    </row>
    <row r="72" spans="1:20" ht="18" customHeight="1">
      <c r="B72" s="560"/>
      <c r="C72" s="376"/>
      <c r="D72" s="373"/>
      <c r="E72" s="374"/>
      <c r="F72" s="375">
        <f t="shared" ref="F72:F76" si="11">E72-D72</f>
        <v>0</v>
      </c>
      <c r="G72" s="376"/>
      <c r="H72" s="376"/>
      <c r="I72" s="374"/>
      <c r="J72" s="375">
        <f t="shared" si="1"/>
        <v>0</v>
      </c>
      <c r="K72" s="564"/>
      <c r="L72" s="565"/>
      <c r="M72" s="367"/>
      <c r="N72" s="299"/>
      <c r="O72" s="299"/>
      <c r="R72"/>
      <c r="S72"/>
      <c r="T72"/>
    </row>
    <row r="73" spans="1:20" ht="18" customHeight="1">
      <c r="B73" s="560"/>
      <c r="C73" s="376"/>
      <c r="D73" s="377"/>
      <c r="E73" s="378"/>
      <c r="F73" s="375">
        <f t="shared" si="11"/>
        <v>0</v>
      </c>
      <c r="G73" s="376"/>
      <c r="H73" s="376"/>
      <c r="I73" s="378"/>
      <c r="J73" s="375">
        <f t="shared" si="1"/>
        <v>0</v>
      </c>
      <c r="K73" s="564"/>
      <c r="L73" s="565"/>
      <c r="M73" s="367"/>
      <c r="N73" s="299"/>
      <c r="O73" s="299"/>
      <c r="R73"/>
      <c r="S73"/>
      <c r="T73"/>
    </row>
    <row r="74" spans="1:20" ht="18" hidden="1" customHeight="1" outlineLevel="1">
      <c r="B74" s="560"/>
      <c r="C74" s="376"/>
      <c r="D74" s="377"/>
      <c r="E74" s="378"/>
      <c r="F74" s="375">
        <f t="shared" si="11"/>
        <v>0</v>
      </c>
      <c r="G74" s="376"/>
      <c r="H74" s="376"/>
      <c r="I74" s="378"/>
      <c r="J74" s="375">
        <f t="shared" si="1"/>
        <v>0</v>
      </c>
      <c r="K74" s="564"/>
      <c r="L74" s="565"/>
      <c r="M74" s="367"/>
      <c r="N74" s="299"/>
      <c r="O74" s="299"/>
      <c r="R74"/>
      <c r="S74"/>
      <c r="T74"/>
    </row>
    <row r="75" spans="1:20" ht="18" hidden="1" customHeight="1" outlineLevel="1">
      <c r="B75" s="560"/>
      <c r="C75" s="376"/>
      <c r="D75" s="377"/>
      <c r="E75" s="378"/>
      <c r="F75" s="375">
        <f t="shared" si="11"/>
        <v>0</v>
      </c>
      <c r="G75" s="376"/>
      <c r="H75" s="376"/>
      <c r="I75" s="378"/>
      <c r="J75" s="375">
        <f t="shared" si="1"/>
        <v>0</v>
      </c>
      <c r="K75" s="564"/>
      <c r="L75" s="565"/>
      <c r="M75" s="367"/>
      <c r="N75" s="299"/>
      <c r="O75" s="299"/>
      <c r="R75"/>
      <c r="S75"/>
      <c r="T75"/>
    </row>
    <row r="76" spans="1:20" ht="18" hidden="1" customHeight="1" outlineLevel="1">
      <c r="B76" s="560"/>
      <c r="C76" s="376"/>
      <c r="D76" s="377"/>
      <c r="E76" s="378"/>
      <c r="F76" s="375">
        <f t="shared" si="11"/>
        <v>0</v>
      </c>
      <c r="G76" s="376"/>
      <c r="H76" s="376"/>
      <c r="I76" s="378"/>
      <c r="J76" s="375">
        <f t="shared" si="1"/>
        <v>0</v>
      </c>
      <c r="K76" s="564"/>
      <c r="L76" s="565"/>
      <c r="M76" s="367"/>
      <c r="N76" s="299"/>
      <c r="O76" s="299"/>
      <c r="R76"/>
      <c r="S76"/>
      <c r="T76"/>
    </row>
    <row r="77" spans="1:20" ht="18" hidden="1" customHeight="1" outlineLevel="1">
      <c r="B77" s="560"/>
      <c r="C77" s="379"/>
      <c r="D77" s="380"/>
      <c r="E77" s="381"/>
      <c r="F77" s="375">
        <f>E77-D77</f>
        <v>0</v>
      </c>
      <c r="G77" s="379"/>
      <c r="H77" s="379"/>
      <c r="I77" s="381"/>
      <c r="J77" s="375">
        <f t="shared" si="1"/>
        <v>0</v>
      </c>
      <c r="K77" s="566"/>
      <c r="L77" s="567"/>
      <c r="M77" s="367"/>
      <c r="N77" s="299"/>
      <c r="O77" s="299"/>
      <c r="R77"/>
      <c r="S77"/>
      <c r="T77"/>
    </row>
    <row r="78" spans="1:20" ht="18" customHeight="1" collapsed="1" thickBot="1">
      <c r="B78" s="561"/>
      <c r="C78" s="382" t="s">
        <v>211</v>
      </c>
      <c r="D78" s="388">
        <f>SUM(D71:D77)</f>
        <v>0</v>
      </c>
      <c r="E78" s="388">
        <f>SUM(E71:E77)</f>
        <v>0</v>
      </c>
      <c r="F78" s="389">
        <f>SUM(F71:F77)</f>
        <v>0</v>
      </c>
      <c r="G78" s="382"/>
      <c r="H78" s="382"/>
      <c r="I78" s="388">
        <f>SUM(I71:I77)</f>
        <v>0</v>
      </c>
      <c r="J78" s="389">
        <f t="shared" si="1"/>
        <v>0</v>
      </c>
      <c r="K78" s="570"/>
      <c r="L78" s="571"/>
      <c r="M78" s="367"/>
      <c r="N78" s="299"/>
      <c r="O78" s="299"/>
      <c r="R78"/>
      <c r="S78"/>
      <c r="T78"/>
    </row>
    <row r="79" spans="1:20" s="391" customFormat="1" ht="18" hidden="1" customHeight="1" outlineLevel="1">
      <c r="A79"/>
      <c r="B79" s="559" t="s">
        <v>199</v>
      </c>
      <c r="C79" s="385"/>
      <c r="D79" s="369"/>
      <c r="E79" s="370"/>
      <c r="F79" s="371">
        <f>E79-D79</f>
        <v>0</v>
      </c>
      <c r="G79" s="400"/>
      <c r="H79" s="400"/>
      <c r="I79" s="401"/>
      <c r="J79" s="402">
        <f>I79-D79</f>
        <v>0</v>
      </c>
      <c r="K79" s="572"/>
      <c r="L79" s="573"/>
      <c r="M79" s="390"/>
      <c r="N79" s="337"/>
      <c r="O79" s="337"/>
      <c r="P79" s="337"/>
      <c r="Q79" s="337"/>
    </row>
    <row r="80" spans="1:20" ht="18" hidden="1" customHeight="1" outlineLevel="1">
      <c r="B80" s="560"/>
      <c r="C80" s="376"/>
      <c r="D80" s="373"/>
      <c r="E80" s="374"/>
      <c r="F80" s="375">
        <f>E80-D80</f>
        <v>0</v>
      </c>
      <c r="G80" s="372"/>
      <c r="H80" s="372"/>
      <c r="I80" s="374"/>
      <c r="J80" s="375">
        <f t="shared" ref="J80:J142" si="12">I80-D80</f>
        <v>0</v>
      </c>
      <c r="K80" s="564"/>
      <c r="L80" s="574"/>
      <c r="M80" s="367"/>
      <c r="N80" s="299"/>
      <c r="O80" s="299"/>
      <c r="R80"/>
      <c r="S80"/>
      <c r="T80"/>
    </row>
    <row r="81" spans="1:20" ht="18" hidden="1" customHeight="1" outlineLevel="1">
      <c r="B81" s="560"/>
      <c r="C81" s="376"/>
      <c r="D81" s="377"/>
      <c r="E81" s="378"/>
      <c r="F81" s="375">
        <f t="shared" ref="F81:F83" si="13">E81-D81</f>
        <v>0</v>
      </c>
      <c r="G81" s="376"/>
      <c r="H81" s="376"/>
      <c r="I81" s="378"/>
      <c r="J81" s="375">
        <f t="shared" si="12"/>
        <v>0</v>
      </c>
      <c r="K81" s="564"/>
      <c r="L81" s="574"/>
      <c r="M81" s="367"/>
      <c r="N81" s="299"/>
      <c r="O81" s="299"/>
      <c r="R81"/>
      <c r="S81"/>
      <c r="T81"/>
    </row>
    <row r="82" spans="1:20" ht="18" hidden="1" customHeight="1" outlineLevel="2">
      <c r="B82" s="560"/>
      <c r="C82" s="376"/>
      <c r="D82" s="377"/>
      <c r="E82" s="378"/>
      <c r="F82" s="375">
        <f t="shared" si="13"/>
        <v>0</v>
      </c>
      <c r="G82" s="376"/>
      <c r="H82" s="376"/>
      <c r="I82" s="378"/>
      <c r="J82" s="375">
        <f t="shared" si="12"/>
        <v>0</v>
      </c>
      <c r="K82" s="564"/>
      <c r="L82" s="574"/>
      <c r="M82" s="367"/>
      <c r="N82" s="299"/>
      <c r="O82" s="299"/>
      <c r="R82"/>
      <c r="S82"/>
      <c r="T82"/>
    </row>
    <row r="83" spans="1:20" ht="18" hidden="1" customHeight="1" outlineLevel="2">
      <c r="B83" s="560"/>
      <c r="C83" s="376"/>
      <c r="D83" s="377"/>
      <c r="E83" s="378"/>
      <c r="F83" s="375">
        <f t="shared" si="13"/>
        <v>0</v>
      </c>
      <c r="G83" s="376"/>
      <c r="H83" s="376"/>
      <c r="I83" s="378"/>
      <c r="J83" s="375">
        <f t="shared" si="12"/>
        <v>0</v>
      </c>
      <c r="K83" s="564"/>
      <c r="L83" s="574"/>
      <c r="M83" s="367"/>
      <c r="N83" s="299"/>
      <c r="O83" s="299"/>
      <c r="R83"/>
      <c r="S83"/>
      <c r="T83"/>
    </row>
    <row r="84" spans="1:20" ht="18" hidden="1" customHeight="1" outlineLevel="2">
      <c r="B84" s="560"/>
      <c r="C84" s="376"/>
      <c r="D84" s="377"/>
      <c r="E84" s="378"/>
      <c r="F84" s="375">
        <f>E84-D84</f>
        <v>0</v>
      </c>
      <c r="G84" s="376"/>
      <c r="H84" s="376"/>
      <c r="I84" s="378"/>
      <c r="J84" s="375">
        <f t="shared" si="12"/>
        <v>0</v>
      </c>
      <c r="K84" s="564"/>
      <c r="L84" s="574"/>
      <c r="M84" s="367"/>
      <c r="N84" s="299"/>
      <c r="O84" s="299"/>
      <c r="R84"/>
      <c r="S84"/>
      <c r="T84"/>
    </row>
    <row r="85" spans="1:20" ht="18" hidden="1" customHeight="1" outlineLevel="2">
      <c r="B85" s="560"/>
      <c r="C85" s="379"/>
      <c r="D85" s="380"/>
      <c r="E85" s="381"/>
      <c r="F85" s="375">
        <f t="shared" ref="F85" si="14">E85-D85</f>
        <v>0</v>
      </c>
      <c r="G85" s="379"/>
      <c r="H85" s="379"/>
      <c r="I85" s="381"/>
      <c r="J85" s="375">
        <f t="shared" si="12"/>
        <v>0</v>
      </c>
      <c r="K85" s="566"/>
      <c r="L85" s="575"/>
      <c r="M85" s="367"/>
      <c r="N85" s="299"/>
      <c r="O85" s="299"/>
      <c r="R85"/>
      <c r="S85"/>
      <c r="T85"/>
    </row>
    <row r="86" spans="1:20" ht="18" hidden="1" customHeight="1" outlineLevel="1" collapsed="1" thickBot="1">
      <c r="B86" s="561"/>
      <c r="C86" s="382" t="s">
        <v>211</v>
      </c>
      <c r="D86" s="392">
        <f>SUM(D79:D85)</f>
        <v>0</v>
      </c>
      <c r="E86" s="392">
        <f>SUM(E79:E85)</f>
        <v>0</v>
      </c>
      <c r="F86" s="393">
        <f>SUM(F79:F85)</f>
        <v>0</v>
      </c>
      <c r="G86" s="382"/>
      <c r="H86" s="382"/>
      <c r="I86" s="383">
        <f>SUM(I79:I85)</f>
        <v>0</v>
      </c>
      <c r="J86" s="384">
        <f t="shared" si="12"/>
        <v>0</v>
      </c>
      <c r="K86" s="576"/>
      <c r="L86" s="577"/>
      <c r="M86" s="367"/>
      <c r="N86" s="299"/>
      <c r="O86" s="299"/>
      <c r="R86"/>
      <c r="S86"/>
      <c r="T86"/>
    </row>
    <row r="87" spans="1:20" s="387" customFormat="1" ht="18" hidden="1" customHeight="1" outlineLevel="1">
      <c r="A87"/>
      <c r="B87" s="559" t="s">
        <v>200</v>
      </c>
      <c r="C87" s="385"/>
      <c r="D87" s="369"/>
      <c r="E87" s="370"/>
      <c r="F87" s="371">
        <f>E87-D87</f>
        <v>0</v>
      </c>
      <c r="G87" s="385"/>
      <c r="H87" s="385"/>
      <c r="I87" s="370"/>
      <c r="J87" s="371">
        <f t="shared" si="12"/>
        <v>0</v>
      </c>
      <c r="K87" s="562"/>
      <c r="L87" s="563"/>
      <c r="M87" s="386"/>
      <c r="N87" s="336"/>
      <c r="O87" s="336"/>
      <c r="P87" s="336"/>
      <c r="Q87" s="336"/>
    </row>
    <row r="88" spans="1:20" ht="18" hidden="1" customHeight="1" outlineLevel="1">
      <c r="B88" s="560"/>
      <c r="C88" s="376"/>
      <c r="D88" s="373"/>
      <c r="E88" s="374"/>
      <c r="F88" s="375">
        <f t="shared" ref="F88:F90" si="15">E88-D88</f>
        <v>0</v>
      </c>
      <c r="G88" s="376"/>
      <c r="H88" s="376"/>
      <c r="I88" s="374"/>
      <c r="J88" s="375">
        <f t="shared" si="12"/>
        <v>0</v>
      </c>
      <c r="K88" s="564"/>
      <c r="L88" s="565"/>
      <c r="M88" s="367"/>
      <c r="N88" s="299"/>
      <c r="O88" s="299"/>
      <c r="R88"/>
      <c r="S88"/>
      <c r="T88"/>
    </row>
    <row r="89" spans="1:20" ht="18" hidden="1" customHeight="1" outlineLevel="1">
      <c r="B89" s="560"/>
      <c r="C89" s="376"/>
      <c r="D89" s="377"/>
      <c r="E89" s="378"/>
      <c r="F89" s="375">
        <f t="shared" si="15"/>
        <v>0</v>
      </c>
      <c r="G89" s="376"/>
      <c r="H89" s="376"/>
      <c r="I89" s="378"/>
      <c r="J89" s="375">
        <f t="shared" si="12"/>
        <v>0</v>
      </c>
      <c r="K89" s="564"/>
      <c r="L89" s="565"/>
      <c r="M89" s="367"/>
      <c r="N89" s="299"/>
      <c r="O89" s="299"/>
      <c r="R89"/>
      <c r="S89"/>
      <c r="T89"/>
    </row>
    <row r="90" spans="1:20" ht="18" hidden="1" customHeight="1" outlineLevel="2">
      <c r="B90" s="560"/>
      <c r="C90" s="376"/>
      <c r="D90" s="377"/>
      <c r="E90" s="378"/>
      <c r="F90" s="375">
        <f t="shared" si="15"/>
        <v>0</v>
      </c>
      <c r="G90" s="376"/>
      <c r="H90" s="376"/>
      <c r="I90" s="378"/>
      <c r="J90" s="375">
        <f t="shared" si="12"/>
        <v>0</v>
      </c>
      <c r="K90" s="564"/>
      <c r="L90" s="565"/>
      <c r="M90" s="367"/>
      <c r="N90" s="299"/>
      <c r="O90" s="299"/>
      <c r="R90"/>
      <c r="S90"/>
      <c r="T90"/>
    </row>
    <row r="91" spans="1:20" ht="18" hidden="1" customHeight="1" outlineLevel="2">
      <c r="B91" s="560"/>
      <c r="C91" s="376"/>
      <c r="D91" s="377"/>
      <c r="E91" s="378"/>
      <c r="F91" s="375">
        <f>E91-D91</f>
        <v>0</v>
      </c>
      <c r="G91" s="376"/>
      <c r="H91" s="376"/>
      <c r="I91" s="378"/>
      <c r="J91" s="375">
        <f t="shared" si="12"/>
        <v>0</v>
      </c>
      <c r="K91" s="564"/>
      <c r="L91" s="565"/>
      <c r="M91" s="367"/>
      <c r="N91" s="299"/>
      <c r="O91" s="299"/>
      <c r="R91"/>
      <c r="S91"/>
      <c r="T91"/>
    </row>
    <row r="92" spans="1:20" ht="18" hidden="1" customHeight="1" outlineLevel="2">
      <c r="B92" s="560"/>
      <c r="C92" s="376"/>
      <c r="D92" s="377"/>
      <c r="E92" s="378"/>
      <c r="F92" s="375">
        <f t="shared" ref="F92:F93" si="16">E92-D92</f>
        <v>0</v>
      </c>
      <c r="G92" s="376"/>
      <c r="H92" s="376"/>
      <c r="I92" s="378"/>
      <c r="J92" s="375">
        <f t="shared" si="12"/>
        <v>0</v>
      </c>
      <c r="K92" s="564"/>
      <c r="L92" s="565"/>
      <c r="M92" s="367"/>
      <c r="N92" s="299"/>
      <c r="O92" s="299"/>
      <c r="R92"/>
      <c r="S92"/>
      <c r="T92"/>
    </row>
    <row r="93" spans="1:20" ht="18" hidden="1" customHeight="1" outlineLevel="2">
      <c r="B93" s="560"/>
      <c r="C93" s="379"/>
      <c r="D93" s="380"/>
      <c r="E93" s="381"/>
      <c r="F93" s="375">
        <f t="shared" si="16"/>
        <v>0</v>
      </c>
      <c r="G93" s="379"/>
      <c r="H93" s="379"/>
      <c r="I93" s="381"/>
      <c r="J93" s="375">
        <f t="shared" si="12"/>
        <v>0</v>
      </c>
      <c r="K93" s="566"/>
      <c r="L93" s="567"/>
      <c r="M93" s="367"/>
      <c r="N93" s="299"/>
      <c r="O93" s="299"/>
      <c r="R93"/>
      <c r="S93"/>
      <c r="T93"/>
    </row>
    <row r="94" spans="1:20" ht="18" hidden="1" customHeight="1" outlineLevel="1" collapsed="1" thickBot="1">
      <c r="B94" s="561"/>
      <c r="C94" s="382" t="s">
        <v>211</v>
      </c>
      <c r="D94" s="388">
        <f>SUM(D87:D93)</f>
        <v>0</v>
      </c>
      <c r="E94" s="388">
        <f>SUM(E87:E93)</f>
        <v>0</v>
      </c>
      <c r="F94" s="389">
        <f>SUM(F87:F93)</f>
        <v>0</v>
      </c>
      <c r="G94" s="382"/>
      <c r="H94" s="382"/>
      <c r="I94" s="388">
        <f>SUM(I87:I93)</f>
        <v>0</v>
      </c>
      <c r="J94" s="389">
        <f t="shared" si="12"/>
        <v>0</v>
      </c>
      <c r="K94" s="570"/>
      <c r="L94" s="571"/>
      <c r="M94" s="367"/>
      <c r="N94" s="299"/>
      <c r="O94" s="299"/>
      <c r="R94"/>
      <c r="S94"/>
      <c r="T94"/>
    </row>
    <row r="95" spans="1:20" s="387" customFormat="1" ht="18" hidden="1" customHeight="1" outlineLevel="1">
      <c r="A95"/>
      <c r="B95" s="559" t="s">
        <v>201</v>
      </c>
      <c r="C95" s="385"/>
      <c r="D95" s="369"/>
      <c r="E95" s="370"/>
      <c r="F95" s="371">
        <f>E95-D95</f>
        <v>0</v>
      </c>
      <c r="G95" s="385"/>
      <c r="H95" s="385"/>
      <c r="I95" s="370"/>
      <c r="J95" s="371">
        <f t="shared" si="12"/>
        <v>0</v>
      </c>
      <c r="K95" s="562"/>
      <c r="L95" s="563"/>
      <c r="M95" s="386"/>
      <c r="N95" s="336"/>
      <c r="O95" s="336"/>
      <c r="P95" s="336"/>
      <c r="Q95" s="336"/>
    </row>
    <row r="96" spans="1:20" ht="18" hidden="1" customHeight="1" outlineLevel="1">
      <c r="B96" s="560"/>
      <c r="C96" s="376"/>
      <c r="D96" s="373"/>
      <c r="E96" s="374"/>
      <c r="F96" s="375">
        <f t="shared" ref="F96:F99" si="17">E96-D96</f>
        <v>0</v>
      </c>
      <c r="G96" s="376"/>
      <c r="H96" s="376"/>
      <c r="I96" s="374"/>
      <c r="J96" s="375">
        <f t="shared" si="12"/>
        <v>0</v>
      </c>
      <c r="K96" s="564"/>
      <c r="L96" s="565"/>
      <c r="M96" s="367"/>
      <c r="N96" s="299"/>
      <c r="O96" s="299"/>
      <c r="R96"/>
      <c r="S96"/>
      <c r="T96"/>
    </row>
    <row r="97" spans="1:20" ht="18" hidden="1" customHeight="1" outlineLevel="1">
      <c r="B97" s="560"/>
      <c r="C97" s="376"/>
      <c r="D97" s="377"/>
      <c r="E97" s="378"/>
      <c r="F97" s="375">
        <f t="shared" si="17"/>
        <v>0</v>
      </c>
      <c r="G97" s="376"/>
      <c r="H97" s="376"/>
      <c r="I97" s="378"/>
      <c r="J97" s="375">
        <f t="shared" si="12"/>
        <v>0</v>
      </c>
      <c r="K97" s="564"/>
      <c r="L97" s="565"/>
      <c r="M97" s="367"/>
      <c r="N97" s="299"/>
      <c r="O97" s="299"/>
      <c r="R97"/>
      <c r="S97"/>
      <c r="T97"/>
    </row>
    <row r="98" spans="1:20" ht="18" hidden="1" customHeight="1" outlineLevel="2">
      <c r="B98" s="560"/>
      <c r="C98" s="376"/>
      <c r="D98" s="377"/>
      <c r="E98" s="378"/>
      <c r="F98" s="375">
        <f t="shared" si="17"/>
        <v>0</v>
      </c>
      <c r="G98" s="376"/>
      <c r="H98" s="376"/>
      <c r="I98" s="378"/>
      <c r="J98" s="375">
        <f t="shared" si="12"/>
        <v>0</v>
      </c>
      <c r="K98" s="564"/>
      <c r="L98" s="565"/>
      <c r="M98" s="367"/>
      <c r="N98" s="299"/>
      <c r="O98" s="299"/>
      <c r="R98"/>
      <c r="S98"/>
      <c r="T98"/>
    </row>
    <row r="99" spans="1:20" ht="18" hidden="1" customHeight="1" outlineLevel="2">
      <c r="B99" s="560"/>
      <c r="C99" s="376"/>
      <c r="D99" s="377"/>
      <c r="E99" s="378"/>
      <c r="F99" s="375">
        <f t="shared" si="17"/>
        <v>0</v>
      </c>
      <c r="G99" s="376"/>
      <c r="H99" s="376"/>
      <c r="I99" s="378"/>
      <c r="J99" s="375">
        <f t="shared" si="12"/>
        <v>0</v>
      </c>
      <c r="K99" s="564"/>
      <c r="L99" s="565"/>
      <c r="M99" s="367"/>
      <c r="N99" s="299"/>
      <c r="O99" s="299"/>
      <c r="R99"/>
      <c r="S99"/>
      <c r="T99"/>
    </row>
    <row r="100" spans="1:20" ht="18" hidden="1" customHeight="1" outlineLevel="2">
      <c r="B100" s="560"/>
      <c r="C100" s="376"/>
      <c r="D100" s="377"/>
      <c r="E100" s="378"/>
      <c r="F100" s="375">
        <f>E100-D100</f>
        <v>0</v>
      </c>
      <c r="G100" s="376"/>
      <c r="H100" s="376"/>
      <c r="I100" s="378"/>
      <c r="J100" s="375">
        <f t="shared" si="12"/>
        <v>0</v>
      </c>
      <c r="K100" s="564"/>
      <c r="L100" s="565"/>
      <c r="M100" s="367"/>
      <c r="N100" s="299"/>
      <c r="O100" s="299"/>
      <c r="R100"/>
      <c r="S100"/>
      <c r="T100"/>
    </row>
    <row r="101" spans="1:20" ht="18" hidden="1" customHeight="1" outlineLevel="2">
      <c r="B101" s="560"/>
      <c r="C101" s="379"/>
      <c r="D101" s="380"/>
      <c r="E101" s="381"/>
      <c r="F101" s="375">
        <f t="shared" ref="F101" si="18">E101-D101</f>
        <v>0</v>
      </c>
      <c r="G101" s="379"/>
      <c r="H101" s="379"/>
      <c r="I101" s="381"/>
      <c r="J101" s="375">
        <f t="shared" si="12"/>
        <v>0</v>
      </c>
      <c r="K101" s="566"/>
      <c r="L101" s="567"/>
      <c r="M101" s="367"/>
      <c r="N101" s="299"/>
      <c r="O101" s="299"/>
      <c r="R101"/>
      <c r="S101"/>
      <c r="T101"/>
    </row>
    <row r="102" spans="1:20" ht="18" hidden="1" customHeight="1" outlineLevel="1" collapsed="1" thickBot="1">
      <c r="B102" s="561"/>
      <c r="C102" s="382" t="s">
        <v>211</v>
      </c>
      <c r="D102" s="388">
        <f>SUM(D95:D101)</f>
        <v>0</v>
      </c>
      <c r="E102" s="388">
        <f>SUM(E95:E101)</f>
        <v>0</v>
      </c>
      <c r="F102" s="389">
        <f>SUM(F95:F101)</f>
        <v>0</v>
      </c>
      <c r="G102" s="382"/>
      <c r="H102" s="382"/>
      <c r="I102" s="392">
        <f>SUM(I95:I101)</f>
        <v>0</v>
      </c>
      <c r="J102" s="393">
        <f t="shared" si="12"/>
        <v>0</v>
      </c>
      <c r="K102" s="570"/>
      <c r="L102" s="571"/>
      <c r="M102" s="367"/>
      <c r="N102" s="299"/>
      <c r="O102" s="299"/>
      <c r="R102"/>
      <c r="S102"/>
      <c r="T102"/>
    </row>
    <row r="103" spans="1:20" s="387" customFormat="1" ht="18" hidden="1" customHeight="1" outlineLevel="1">
      <c r="A103"/>
      <c r="B103" s="559" t="s">
        <v>202</v>
      </c>
      <c r="C103" s="385"/>
      <c r="D103" s="369"/>
      <c r="E103" s="370"/>
      <c r="F103" s="371">
        <f>E103-D103</f>
        <v>0</v>
      </c>
      <c r="G103" s="385"/>
      <c r="H103" s="385"/>
      <c r="I103" s="370"/>
      <c r="J103" s="371">
        <f t="shared" si="12"/>
        <v>0</v>
      </c>
      <c r="K103" s="562"/>
      <c r="L103" s="563"/>
      <c r="M103" s="386"/>
      <c r="N103" s="336"/>
      <c r="O103" s="336"/>
      <c r="P103" s="336"/>
      <c r="Q103" s="336"/>
    </row>
    <row r="104" spans="1:20" ht="18" hidden="1" customHeight="1" outlineLevel="1">
      <c r="B104" s="560"/>
      <c r="C104" s="376"/>
      <c r="D104" s="373"/>
      <c r="E104" s="374"/>
      <c r="F104" s="375">
        <f>E104-D104</f>
        <v>0</v>
      </c>
      <c r="G104" s="376"/>
      <c r="H104" s="376"/>
      <c r="I104" s="374"/>
      <c r="J104" s="375">
        <f t="shared" si="12"/>
        <v>0</v>
      </c>
      <c r="K104" s="564"/>
      <c r="L104" s="565"/>
      <c r="M104" s="367"/>
      <c r="N104" s="299"/>
      <c r="O104" s="299"/>
      <c r="R104"/>
      <c r="S104"/>
      <c r="T104"/>
    </row>
    <row r="105" spans="1:20" ht="18" hidden="1" customHeight="1" outlineLevel="1">
      <c r="B105" s="560"/>
      <c r="C105" s="376"/>
      <c r="D105" s="377"/>
      <c r="E105" s="378"/>
      <c r="F105" s="375">
        <f>E105-D105</f>
        <v>0</v>
      </c>
      <c r="G105" s="376"/>
      <c r="H105" s="376"/>
      <c r="I105" s="378"/>
      <c r="J105" s="375">
        <f t="shared" si="12"/>
        <v>0</v>
      </c>
      <c r="K105" s="564"/>
      <c r="L105" s="565"/>
      <c r="M105" s="367"/>
      <c r="N105" s="299"/>
      <c r="O105" s="299"/>
      <c r="R105"/>
      <c r="S105"/>
      <c r="T105"/>
    </row>
    <row r="106" spans="1:20" ht="18" hidden="1" customHeight="1" outlineLevel="2">
      <c r="B106" s="560"/>
      <c r="C106" s="376"/>
      <c r="D106" s="377"/>
      <c r="E106" s="378"/>
      <c r="F106" s="375">
        <f t="shared" ref="F106:F109" si="19">E106-D106</f>
        <v>0</v>
      </c>
      <c r="G106" s="376"/>
      <c r="H106" s="376"/>
      <c r="I106" s="378"/>
      <c r="J106" s="375">
        <f t="shared" si="12"/>
        <v>0</v>
      </c>
      <c r="K106" s="564"/>
      <c r="L106" s="565"/>
      <c r="M106" s="367"/>
      <c r="N106" s="299"/>
      <c r="O106" s="299"/>
      <c r="R106"/>
      <c r="S106"/>
      <c r="T106"/>
    </row>
    <row r="107" spans="1:20" ht="18" hidden="1" customHeight="1" outlineLevel="2">
      <c r="B107" s="560"/>
      <c r="C107" s="376"/>
      <c r="D107" s="377"/>
      <c r="E107" s="378"/>
      <c r="F107" s="375">
        <f t="shared" si="19"/>
        <v>0</v>
      </c>
      <c r="G107" s="376"/>
      <c r="H107" s="376"/>
      <c r="I107" s="378"/>
      <c r="J107" s="375">
        <f t="shared" si="12"/>
        <v>0</v>
      </c>
      <c r="K107" s="564"/>
      <c r="L107" s="565"/>
      <c r="M107" s="367"/>
      <c r="N107" s="299"/>
      <c r="O107" s="299"/>
      <c r="R107"/>
      <c r="S107"/>
      <c r="T107"/>
    </row>
    <row r="108" spans="1:20" ht="18" hidden="1" customHeight="1" outlineLevel="2">
      <c r="B108" s="560"/>
      <c r="C108" s="376"/>
      <c r="D108" s="377"/>
      <c r="E108" s="378"/>
      <c r="F108" s="375">
        <f t="shared" si="19"/>
        <v>0</v>
      </c>
      <c r="G108" s="376"/>
      <c r="H108" s="376"/>
      <c r="I108" s="378"/>
      <c r="J108" s="375">
        <f t="shared" si="12"/>
        <v>0</v>
      </c>
      <c r="K108" s="564"/>
      <c r="L108" s="565"/>
      <c r="M108" s="367"/>
      <c r="N108" s="299"/>
      <c r="O108" s="299"/>
      <c r="R108"/>
      <c r="S108"/>
      <c r="T108"/>
    </row>
    <row r="109" spans="1:20" ht="18" hidden="1" customHeight="1" outlineLevel="2">
      <c r="B109" s="560"/>
      <c r="C109" s="379"/>
      <c r="D109" s="380"/>
      <c r="E109" s="381"/>
      <c r="F109" s="375">
        <f t="shared" si="19"/>
        <v>0</v>
      </c>
      <c r="G109" s="379"/>
      <c r="H109" s="379"/>
      <c r="I109" s="381"/>
      <c r="J109" s="375">
        <f t="shared" si="12"/>
        <v>0</v>
      </c>
      <c r="K109" s="566"/>
      <c r="L109" s="567"/>
      <c r="M109" s="367"/>
      <c r="N109" s="299"/>
      <c r="O109" s="299"/>
      <c r="R109"/>
      <c r="S109"/>
      <c r="T109"/>
    </row>
    <row r="110" spans="1:20" ht="18" hidden="1" customHeight="1" outlineLevel="1" collapsed="1" thickBot="1">
      <c r="B110" s="561"/>
      <c r="C110" s="382" t="s">
        <v>211</v>
      </c>
      <c r="D110" s="388">
        <f>SUM(D103:D109)</f>
        <v>0</v>
      </c>
      <c r="E110" s="388">
        <f>SUM(E103:E109)</f>
        <v>0</v>
      </c>
      <c r="F110" s="389">
        <f>SUM(F103:F109)</f>
        <v>0</v>
      </c>
      <c r="G110" s="382"/>
      <c r="H110" s="382"/>
      <c r="I110" s="388">
        <f>SUM(I103:I109)</f>
        <v>0</v>
      </c>
      <c r="J110" s="389">
        <f t="shared" si="12"/>
        <v>0</v>
      </c>
      <c r="K110" s="570"/>
      <c r="L110" s="571"/>
      <c r="M110" s="367"/>
      <c r="N110" s="299"/>
      <c r="O110" s="299"/>
      <c r="R110"/>
      <c r="S110"/>
      <c r="T110"/>
    </row>
    <row r="111" spans="1:20" ht="18" hidden="1" customHeight="1" outlineLevel="1">
      <c r="B111" s="559" t="s">
        <v>203</v>
      </c>
      <c r="C111" s="385"/>
      <c r="D111" s="369"/>
      <c r="E111" s="370"/>
      <c r="F111" s="371">
        <f>E111-D111</f>
        <v>0</v>
      </c>
      <c r="G111" s="385"/>
      <c r="H111" s="385"/>
      <c r="I111" s="370"/>
      <c r="J111" s="371">
        <f t="shared" si="12"/>
        <v>0</v>
      </c>
      <c r="K111" s="562"/>
      <c r="L111" s="563"/>
      <c r="M111" s="367"/>
      <c r="N111" s="299"/>
      <c r="O111" s="299"/>
      <c r="R111"/>
      <c r="S111"/>
      <c r="T111"/>
    </row>
    <row r="112" spans="1:20" ht="18" hidden="1" customHeight="1" outlineLevel="1">
      <c r="B112" s="560"/>
      <c r="C112" s="376"/>
      <c r="D112" s="373"/>
      <c r="E112" s="374"/>
      <c r="F112" s="375">
        <f t="shared" ref="F112:F116" si="20">E112-D112</f>
        <v>0</v>
      </c>
      <c r="G112" s="376"/>
      <c r="H112" s="376"/>
      <c r="I112" s="374"/>
      <c r="J112" s="375">
        <f t="shared" si="12"/>
        <v>0</v>
      </c>
      <c r="K112" s="564"/>
      <c r="L112" s="565"/>
      <c r="M112" s="367"/>
      <c r="N112" s="299"/>
      <c r="O112" s="299"/>
      <c r="R112"/>
      <c r="S112"/>
      <c r="T112"/>
    </row>
    <row r="113" spans="1:20" ht="18" hidden="1" customHeight="1" outlineLevel="1">
      <c r="B113" s="560"/>
      <c r="C113" s="376"/>
      <c r="D113" s="377"/>
      <c r="E113" s="378"/>
      <c r="F113" s="375">
        <f t="shared" si="20"/>
        <v>0</v>
      </c>
      <c r="G113" s="376"/>
      <c r="H113" s="376"/>
      <c r="I113" s="378"/>
      <c r="J113" s="375">
        <f t="shared" si="12"/>
        <v>0</v>
      </c>
      <c r="K113" s="564"/>
      <c r="L113" s="565"/>
      <c r="M113" s="367"/>
      <c r="N113" s="299"/>
      <c r="O113" s="299"/>
      <c r="R113"/>
      <c r="S113"/>
      <c r="T113"/>
    </row>
    <row r="114" spans="1:20" ht="18" hidden="1" customHeight="1" outlineLevel="2">
      <c r="B114" s="560"/>
      <c r="C114" s="376"/>
      <c r="D114" s="377"/>
      <c r="E114" s="378"/>
      <c r="F114" s="375">
        <f t="shared" si="20"/>
        <v>0</v>
      </c>
      <c r="G114" s="376"/>
      <c r="H114" s="376"/>
      <c r="I114" s="378"/>
      <c r="J114" s="375">
        <f t="shared" si="12"/>
        <v>0</v>
      </c>
      <c r="K114" s="564"/>
      <c r="L114" s="565"/>
      <c r="M114" s="367"/>
      <c r="N114" s="299"/>
      <c r="O114" s="299"/>
      <c r="R114"/>
      <c r="S114"/>
      <c r="T114"/>
    </row>
    <row r="115" spans="1:20" ht="18" hidden="1" customHeight="1" outlineLevel="2">
      <c r="B115" s="560"/>
      <c r="C115" s="376"/>
      <c r="D115" s="377"/>
      <c r="E115" s="378"/>
      <c r="F115" s="375">
        <f t="shared" si="20"/>
        <v>0</v>
      </c>
      <c r="G115" s="376"/>
      <c r="H115" s="376"/>
      <c r="I115" s="378"/>
      <c r="J115" s="375">
        <f t="shared" si="12"/>
        <v>0</v>
      </c>
      <c r="K115" s="564"/>
      <c r="L115" s="565"/>
      <c r="M115" s="367"/>
      <c r="N115" s="299"/>
      <c r="O115" s="299"/>
      <c r="R115"/>
      <c r="S115"/>
      <c r="T115"/>
    </row>
    <row r="116" spans="1:20" ht="18" hidden="1" customHeight="1" outlineLevel="2">
      <c r="B116" s="560"/>
      <c r="C116" s="376"/>
      <c r="D116" s="377"/>
      <c r="E116" s="378"/>
      <c r="F116" s="375">
        <f t="shared" si="20"/>
        <v>0</v>
      </c>
      <c r="G116" s="376"/>
      <c r="H116" s="376"/>
      <c r="I116" s="378"/>
      <c r="J116" s="375">
        <f t="shared" si="12"/>
        <v>0</v>
      </c>
      <c r="K116" s="564"/>
      <c r="L116" s="565"/>
      <c r="M116" s="367"/>
      <c r="N116" s="299"/>
      <c r="O116" s="299"/>
      <c r="R116"/>
      <c r="S116"/>
      <c r="T116"/>
    </row>
    <row r="117" spans="1:20" ht="18" hidden="1" customHeight="1" outlineLevel="2">
      <c r="B117" s="560"/>
      <c r="C117" s="379"/>
      <c r="D117" s="380"/>
      <c r="E117" s="381"/>
      <c r="F117" s="375">
        <f>E117-D117</f>
        <v>0</v>
      </c>
      <c r="G117" s="379"/>
      <c r="H117" s="379"/>
      <c r="I117" s="381"/>
      <c r="J117" s="375">
        <f t="shared" si="12"/>
        <v>0</v>
      </c>
      <c r="K117" s="566"/>
      <c r="L117" s="567"/>
      <c r="M117" s="367"/>
      <c r="N117" s="299"/>
      <c r="O117" s="299"/>
      <c r="R117"/>
      <c r="S117"/>
      <c r="T117"/>
    </row>
    <row r="118" spans="1:20" ht="18" hidden="1" customHeight="1" outlineLevel="1" collapsed="1" thickBot="1">
      <c r="B118" s="561"/>
      <c r="C118" s="382" t="s">
        <v>211</v>
      </c>
      <c r="D118" s="383">
        <f>SUM(D111:D117)</f>
        <v>0</v>
      </c>
      <c r="E118" s="383">
        <f>SUM(E111:E117)</f>
        <v>0</v>
      </c>
      <c r="F118" s="384">
        <f>SUM(F111:F117)</f>
        <v>0</v>
      </c>
      <c r="G118" s="382"/>
      <c r="H118" s="382"/>
      <c r="I118" s="388">
        <f>SUM(I111:I117)</f>
        <v>0</v>
      </c>
      <c r="J118" s="389">
        <f t="shared" si="12"/>
        <v>0</v>
      </c>
      <c r="K118" s="568"/>
      <c r="L118" s="569"/>
      <c r="M118" s="367"/>
      <c r="N118" s="299"/>
      <c r="O118" s="299"/>
      <c r="R118"/>
      <c r="S118"/>
      <c r="T118"/>
    </row>
    <row r="119" spans="1:20" s="387" customFormat="1" ht="18" hidden="1" customHeight="1" outlineLevel="1">
      <c r="A119"/>
      <c r="B119" s="559" t="s">
        <v>204</v>
      </c>
      <c r="C119" s="385"/>
      <c r="D119" s="369"/>
      <c r="E119" s="370"/>
      <c r="F119" s="371">
        <f>E119-D119</f>
        <v>0</v>
      </c>
      <c r="G119" s="385"/>
      <c r="H119" s="385"/>
      <c r="I119" s="370"/>
      <c r="J119" s="371">
        <f t="shared" si="12"/>
        <v>0</v>
      </c>
      <c r="K119" s="562"/>
      <c r="L119" s="563"/>
      <c r="M119" s="386"/>
      <c r="N119" s="336"/>
      <c r="O119" s="336"/>
      <c r="P119" s="336"/>
      <c r="Q119" s="336"/>
    </row>
    <row r="120" spans="1:20" ht="18" hidden="1" customHeight="1" outlineLevel="1">
      <c r="B120" s="560"/>
      <c r="C120" s="376"/>
      <c r="D120" s="373"/>
      <c r="E120" s="374"/>
      <c r="F120" s="375">
        <f>E120-D120</f>
        <v>0</v>
      </c>
      <c r="G120" s="376"/>
      <c r="H120" s="376"/>
      <c r="I120" s="374"/>
      <c r="J120" s="375">
        <f t="shared" si="12"/>
        <v>0</v>
      </c>
      <c r="K120" s="564"/>
      <c r="L120" s="565"/>
      <c r="M120" s="367"/>
      <c r="N120" s="299"/>
      <c r="O120" s="299"/>
      <c r="R120"/>
      <c r="S120"/>
      <c r="T120"/>
    </row>
    <row r="121" spans="1:20" ht="18" hidden="1" customHeight="1" outlineLevel="1">
      <c r="B121" s="560"/>
      <c r="C121" s="376"/>
      <c r="D121" s="377"/>
      <c r="E121" s="378"/>
      <c r="F121" s="375">
        <f t="shared" ref="F121:F123" si="21">E121-D121</f>
        <v>0</v>
      </c>
      <c r="G121" s="376"/>
      <c r="H121" s="376"/>
      <c r="I121" s="378"/>
      <c r="J121" s="375">
        <f t="shared" si="12"/>
        <v>0</v>
      </c>
      <c r="K121" s="564"/>
      <c r="L121" s="565"/>
      <c r="M121" s="367"/>
      <c r="N121" s="299"/>
      <c r="O121" s="299"/>
      <c r="R121"/>
      <c r="S121"/>
      <c r="T121"/>
    </row>
    <row r="122" spans="1:20" ht="18" hidden="1" customHeight="1" outlineLevel="2">
      <c r="B122" s="560"/>
      <c r="C122" s="376"/>
      <c r="D122" s="377"/>
      <c r="E122" s="378"/>
      <c r="F122" s="375">
        <f t="shared" si="21"/>
        <v>0</v>
      </c>
      <c r="G122" s="376"/>
      <c r="H122" s="376"/>
      <c r="I122" s="378"/>
      <c r="J122" s="375">
        <f t="shared" si="12"/>
        <v>0</v>
      </c>
      <c r="K122" s="564"/>
      <c r="L122" s="565"/>
      <c r="M122" s="367"/>
      <c r="N122" s="299"/>
      <c r="O122" s="299"/>
      <c r="R122"/>
      <c r="S122"/>
      <c r="T122"/>
    </row>
    <row r="123" spans="1:20" ht="18" hidden="1" customHeight="1" outlineLevel="2">
      <c r="B123" s="560"/>
      <c r="C123" s="376"/>
      <c r="D123" s="377"/>
      <c r="E123" s="378"/>
      <c r="F123" s="375">
        <f t="shared" si="21"/>
        <v>0</v>
      </c>
      <c r="G123" s="376"/>
      <c r="H123" s="376"/>
      <c r="I123" s="378"/>
      <c r="J123" s="375">
        <f t="shared" si="12"/>
        <v>0</v>
      </c>
      <c r="K123" s="564"/>
      <c r="L123" s="565"/>
      <c r="M123" s="367"/>
      <c r="N123" s="299"/>
      <c r="O123" s="299"/>
      <c r="R123"/>
      <c r="S123"/>
      <c r="T123"/>
    </row>
    <row r="124" spans="1:20" ht="18" hidden="1" customHeight="1" outlineLevel="2">
      <c r="B124" s="560"/>
      <c r="C124" s="376"/>
      <c r="D124" s="377"/>
      <c r="E124" s="378"/>
      <c r="F124" s="375">
        <f>E124-D124</f>
        <v>0</v>
      </c>
      <c r="G124" s="376"/>
      <c r="H124" s="376"/>
      <c r="I124" s="378"/>
      <c r="J124" s="375">
        <f t="shared" si="12"/>
        <v>0</v>
      </c>
      <c r="K124" s="564"/>
      <c r="L124" s="565"/>
      <c r="M124" s="367"/>
      <c r="N124" s="299"/>
      <c r="O124" s="299"/>
      <c r="R124"/>
      <c r="S124"/>
      <c r="T124"/>
    </row>
    <row r="125" spans="1:20" ht="18" hidden="1" customHeight="1" outlineLevel="2">
      <c r="B125" s="560"/>
      <c r="C125" s="379"/>
      <c r="D125" s="380"/>
      <c r="E125" s="381"/>
      <c r="F125" s="375">
        <f t="shared" ref="F125" si="22">E125-D125</f>
        <v>0</v>
      </c>
      <c r="G125" s="379"/>
      <c r="H125" s="379"/>
      <c r="I125" s="381"/>
      <c r="J125" s="375">
        <f t="shared" si="12"/>
        <v>0</v>
      </c>
      <c r="K125" s="566"/>
      <c r="L125" s="567"/>
      <c r="M125" s="367"/>
      <c r="N125" s="299"/>
      <c r="O125" s="299"/>
      <c r="R125"/>
      <c r="S125"/>
      <c r="T125"/>
    </row>
    <row r="126" spans="1:20" ht="18" hidden="1" customHeight="1" outlineLevel="1" collapsed="1" thickBot="1">
      <c r="B126" s="561"/>
      <c r="C126" s="382" t="s">
        <v>211</v>
      </c>
      <c r="D126" s="388">
        <f>SUM(D119:D125)</f>
        <v>0</v>
      </c>
      <c r="E126" s="388">
        <f>SUM(E119:E125)</f>
        <v>0</v>
      </c>
      <c r="F126" s="389">
        <f>SUM(F119:F125)</f>
        <v>0</v>
      </c>
      <c r="G126" s="382"/>
      <c r="H126" s="382"/>
      <c r="I126" s="388">
        <f>SUM(I119:I125)</f>
        <v>0</v>
      </c>
      <c r="J126" s="389">
        <f t="shared" si="12"/>
        <v>0</v>
      </c>
      <c r="K126" s="570"/>
      <c r="L126" s="571"/>
      <c r="M126" s="367"/>
      <c r="N126" s="299"/>
      <c r="O126" s="299"/>
      <c r="R126"/>
      <c r="S126"/>
      <c r="T126"/>
    </row>
    <row r="127" spans="1:20" s="391" customFormat="1" ht="18" hidden="1" customHeight="1" outlineLevel="1">
      <c r="A127"/>
      <c r="B127" s="559" t="s">
        <v>205</v>
      </c>
      <c r="C127" s="385"/>
      <c r="D127" s="369"/>
      <c r="E127" s="370"/>
      <c r="F127" s="371">
        <f>E127-D127</f>
        <v>0</v>
      </c>
      <c r="G127" s="385"/>
      <c r="H127" s="385"/>
      <c r="I127" s="370"/>
      <c r="J127" s="371">
        <f t="shared" si="12"/>
        <v>0</v>
      </c>
      <c r="K127" s="572"/>
      <c r="L127" s="573"/>
      <c r="M127" s="390"/>
      <c r="N127" s="337"/>
      <c r="O127" s="337"/>
      <c r="P127" s="337"/>
      <c r="Q127" s="337"/>
    </row>
    <row r="128" spans="1:20" ht="18" hidden="1" customHeight="1" outlineLevel="1">
      <c r="B128" s="560"/>
      <c r="C128" s="376"/>
      <c r="D128" s="373"/>
      <c r="E128" s="374"/>
      <c r="F128" s="375">
        <f t="shared" ref="F128:F130" si="23">E128-D128</f>
        <v>0</v>
      </c>
      <c r="G128" s="376"/>
      <c r="H128" s="376"/>
      <c r="I128" s="374"/>
      <c r="J128" s="375">
        <f t="shared" si="12"/>
        <v>0</v>
      </c>
      <c r="K128" s="564"/>
      <c r="L128" s="574"/>
      <c r="M128" s="367"/>
      <c r="N128" s="299"/>
      <c r="O128" s="299"/>
      <c r="R128"/>
      <c r="S128"/>
      <c r="T128"/>
    </row>
    <row r="129" spans="1:20" ht="18" hidden="1" customHeight="1" outlineLevel="1">
      <c r="B129" s="560"/>
      <c r="C129" s="376"/>
      <c r="D129" s="377"/>
      <c r="E129" s="378"/>
      <c r="F129" s="375">
        <f t="shared" si="23"/>
        <v>0</v>
      </c>
      <c r="G129" s="376"/>
      <c r="H129" s="376"/>
      <c r="I129" s="378"/>
      <c r="J129" s="375">
        <f t="shared" si="12"/>
        <v>0</v>
      </c>
      <c r="K129" s="564"/>
      <c r="L129" s="574"/>
      <c r="M129" s="367"/>
      <c r="N129" s="299"/>
      <c r="O129" s="299"/>
      <c r="R129"/>
      <c r="S129"/>
      <c r="T129"/>
    </row>
    <row r="130" spans="1:20" ht="18" hidden="1" customHeight="1" outlineLevel="2">
      <c r="B130" s="560"/>
      <c r="C130" s="376"/>
      <c r="D130" s="377"/>
      <c r="E130" s="378"/>
      <c r="F130" s="375">
        <f t="shared" si="23"/>
        <v>0</v>
      </c>
      <c r="G130" s="376"/>
      <c r="H130" s="376"/>
      <c r="I130" s="378"/>
      <c r="J130" s="375">
        <f t="shared" si="12"/>
        <v>0</v>
      </c>
      <c r="K130" s="564"/>
      <c r="L130" s="574"/>
      <c r="M130" s="367"/>
      <c r="N130" s="299"/>
      <c r="O130" s="299"/>
      <c r="R130"/>
      <c r="S130"/>
      <c r="T130"/>
    </row>
    <row r="131" spans="1:20" ht="18" hidden="1" customHeight="1" outlineLevel="2">
      <c r="B131" s="560"/>
      <c r="C131" s="376"/>
      <c r="D131" s="377"/>
      <c r="E131" s="378"/>
      <c r="F131" s="375">
        <f>E131-D131</f>
        <v>0</v>
      </c>
      <c r="G131" s="376"/>
      <c r="H131" s="376"/>
      <c r="I131" s="378"/>
      <c r="J131" s="375">
        <f t="shared" si="12"/>
        <v>0</v>
      </c>
      <c r="K131" s="564"/>
      <c r="L131" s="574"/>
      <c r="M131" s="367"/>
      <c r="N131" s="299"/>
      <c r="O131" s="299"/>
      <c r="R131"/>
      <c r="S131"/>
      <c r="T131"/>
    </row>
    <row r="132" spans="1:20" ht="18" hidden="1" customHeight="1" outlineLevel="2">
      <c r="B132" s="560"/>
      <c r="C132" s="376"/>
      <c r="D132" s="377"/>
      <c r="E132" s="378"/>
      <c r="F132" s="375">
        <f t="shared" ref="F132:F133" si="24">E132-D132</f>
        <v>0</v>
      </c>
      <c r="G132" s="376"/>
      <c r="H132" s="376"/>
      <c r="I132" s="378"/>
      <c r="J132" s="375">
        <f t="shared" si="12"/>
        <v>0</v>
      </c>
      <c r="K132" s="564"/>
      <c r="L132" s="574"/>
      <c r="M132" s="367"/>
      <c r="N132" s="299"/>
      <c r="O132" s="299"/>
      <c r="R132"/>
      <c r="S132"/>
      <c r="T132"/>
    </row>
    <row r="133" spans="1:20" ht="18" hidden="1" customHeight="1" outlineLevel="2">
      <c r="B133" s="560"/>
      <c r="C133" s="379"/>
      <c r="D133" s="380"/>
      <c r="E133" s="381"/>
      <c r="F133" s="375">
        <f t="shared" si="24"/>
        <v>0</v>
      </c>
      <c r="G133" s="379"/>
      <c r="H133" s="379"/>
      <c r="I133" s="381"/>
      <c r="J133" s="375">
        <f t="shared" si="12"/>
        <v>0</v>
      </c>
      <c r="K133" s="566"/>
      <c r="L133" s="575"/>
      <c r="M133" s="367"/>
      <c r="N133" s="299"/>
      <c r="O133" s="299"/>
      <c r="R133"/>
      <c r="S133"/>
      <c r="T133"/>
    </row>
    <row r="134" spans="1:20" ht="18" hidden="1" customHeight="1" outlineLevel="1" collapsed="1" thickBot="1">
      <c r="B134" s="561"/>
      <c r="C134" s="382" t="s">
        <v>211</v>
      </c>
      <c r="D134" s="392">
        <f>SUM(D127:D133)</f>
        <v>0</v>
      </c>
      <c r="E134" s="392">
        <f>SUM(E127:E133)</f>
        <v>0</v>
      </c>
      <c r="F134" s="393">
        <f>SUM(F127:F133)</f>
        <v>0</v>
      </c>
      <c r="G134" s="382"/>
      <c r="H134" s="382"/>
      <c r="I134" s="383">
        <f>SUM(I127:I133)</f>
        <v>0</v>
      </c>
      <c r="J134" s="384">
        <f t="shared" si="12"/>
        <v>0</v>
      </c>
      <c r="K134" s="576"/>
      <c r="L134" s="577"/>
      <c r="M134" s="367"/>
      <c r="N134" s="299"/>
      <c r="O134" s="299"/>
      <c r="R134"/>
      <c r="S134"/>
      <c r="T134"/>
    </row>
    <row r="135" spans="1:20" s="387" customFormat="1" ht="18" hidden="1" customHeight="1" outlineLevel="1">
      <c r="A135"/>
      <c r="B135" s="559" t="s">
        <v>206</v>
      </c>
      <c r="C135" s="385"/>
      <c r="D135" s="369"/>
      <c r="E135" s="370"/>
      <c r="F135" s="371">
        <f>E135-D135</f>
        <v>0</v>
      </c>
      <c r="G135" s="385"/>
      <c r="H135" s="385"/>
      <c r="I135" s="370"/>
      <c r="J135" s="371">
        <f t="shared" si="12"/>
        <v>0</v>
      </c>
      <c r="K135" s="562"/>
      <c r="L135" s="563"/>
      <c r="M135" s="386"/>
      <c r="N135" s="336"/>
      <c r="O135" s="336"/>
      <c r="P135" s="336"/>
      <c r="Q135" s="336"/>
    </row>
    <row r="136" spans="1:20" ht="18" hidden="1" customHeight="1" outlineLevel="1">
      <c r="B136" s="560"/>
      <c r="C136" s="376"/>
      <c r="D136" s="373"/>
      <c r="E136" s="374"/>
      <c r="F136" s="375">
        <f t="shared" ref="F136:F139" si="25">E136-D136</f>
        <v>0</v>
      </c>
      <c r="G136" s="376"/>
      <c r="H136" s="376"/>
      <c r="I136" s="374"/>
      <c r="J136" s="375">
        <f t="shared" si="12"/>
        <v>0</v>
      </c>
      <c r="K136" s="564"/>
      <c r="L136" s="565"/>
      <c r="M136" s="367"/>
      <c r="N136" s="299"/>
      <c r="O136" s="299"/>
      <c r="R136"/>
      <c r="S136"/>
      <c r="T136"/>
    </row>
    <row r="137" spans="1:20" ht="18" hidden="1" customHeight="1" outlineLevel="1">
      <c r="B137" s="560"/>
      <c r="C137" s="376"/>
      <c r="D137" s="377"/>
      <c r="E137" s="378"/>
      <c r="F137" s="375">
        <f t="shared" si="25"/>
        <v>0</v>
      </c>
      <c r="G137" s="376"/>
      <c r="H137" s="376"/>
      <c r="I137" s="378"/>
      <c r="J137" s="375">
        <f t="shared" si="12"/>
        <v>0</v>
      </c>
      <c r="K137" s="564"/>
      <c r="L137" s="565"/>
      <c r="M137" s="367"/>
      <c r="N137" s="299"/>
      <c r="O137" s="299"/>
      <c r="R137"/>
      <c r="S137"/>
      <c r="T137"/>
    </row>
    <row r="138" spans="1:20" ht="18" hidden="1" customHeight="1" outlineLevel="2">
      <c r="B138" s="560"/>
      <c r="C138" s="376"/>
      <c r="D138" s="377"/>
      <c r="E138" s="378"/>
      <c r="F138" s="375">
        <f t="shared" si="25"/>
        <v>0</v>
      </c>
      <c r="G138" s="376"/>
      <c r="H138" s="376"/>
      <c r="I138" s="378"/>
      <c r="J138" s="375">
        <f t="shared" si="12"/>
        <v>0</v>
      </c>
      <c r="K138" s="564"/>
      <c r="L138" s="565"/>
      <c r="M138" s="367"/>
      <c r="N138" s="299"/>
      <c r="O138" s="299"/>
      <c r="R138"/>
      <c r="S138"/>
      <c r="T138"/>
    </row>
    <row r="139" spans="1:20" ht="18" hidden="1" customHeight="1" outlineLevel="2">
      <c r="B139" s="560"/>
      <c r="C139" s="376"/>
      <c r="D139" s="377"/>
      <c r="E139" s="378"/>
      <c r="F139" s="375">
        <f t="shared" si="25"/>
        <v>0</v>
      </c>
      <c r="G139" s="376"/>
      <c r="H139" s="376"/>
      <c r="I139" s="378"/>
      <c r="J139" s="375">
        <f t="shared" si="12"/>
        <v>0</v>
      </c>
      <c r="K139" s="564"/>
      <c r="L139" s="565"/>
      <c r="M139" s="367"/>
      <c r="N139" s="299"/>
      <c r="O139" s="299"/>
      <c r="R139"/>
      <c r="S139"/>
      <c r="T139"/>
    </row>
    <row r="140" spans="1:20" ht="18" hidden="1" customHeight="1" outlineLevel="2">
      <c r="B140" s="560"/>
      <c r="C140" s="376"/>
      <c r="D140" s="377"/>
      <c r="E140" s="378"/>
      <c r="F140" s="375">
        <f>E140-D140</f>
        <v>0</v>
      </c>
      <c r="G140" s="376"/>
      <c r="H140" s="376"/>
      <c r="I140" s="378"/>
      <c r="J140" s="375">
        <f t="shared" si="12"/>
        <v>0</v>
      </c>
      <c r="K140" s="564"/>
      <c r="L140" s="565"/>
      <c r="M140" s="367"/>
      <c r="N140" s="299"/>
      <c r="O140" s="299"/>
      <c r="R140"/>
      <c r="S140"/>
      <c r="T140"/>
    </row>
    <row r="141" spans="1:20" ht="18" hidden="1" customHeight="1" outlineLevel="2">
      <c r="B141" s="560"/>
      <c r="C141" s="379"/>
      <c r="D141" s="380"/>
      <c r="E141" s="381"/>
      <c r="F141" s="375">
        <f t="shared" ref="F141" si="26">E141-D141</f>
        <v>0</v>
      </c>
      <c r="G141" s="379"/>
      <c r="H141" s="379"/>
      <c r="I141" s="381"/>
      <c r="J141" s="375">
        <f t="shared" si="12"/>
        <v>0</v>
      </c>
      <c r="K141" s="566"/>
      <c r="L141" s="567"/>
      <c r="M141" s="367"/>
      <c r="N141" s="299"/>
      <c r="O141" s="299"/>
      <c r="R141"/>
      <c r="S141"/>
      <c r="T141"/>
    </row>
    <row r="142" spans="1:20" ht="18" hidden="1" customHeight="1" outlineLevel="1" collapsed="1" thickBot="1">
      <c r="B142" s="561"/>
      <c r="C142" s="382" t="s">
        <v>211</v>
      </c>
      <c r="D142" s="388">
        <f>SUM(D135:D141)</f>
        <v>0</v>
      </c>
      <c r="E142" s="388">
        <f>SUM(E135:E141)</f>
        <v>0</v>
      </c>
      <c r="F142" s="389">
        <f>SUM(F135:F141)</f>
        <v>0</v>
      </c>
      <c r="G142" s="382"/>
      <c r="H142" s="382"/>
      <c r="I142" s="388">
        <f>SUM(I135:I141)</f>
        <v>0</v>
      </c>
      <c r="J142" s="389">
        <f t="shared" si="12"/>
        <v>0</v>
      </c>
      <c r="K142" s="570"/>
      <c r="L142" s="571"/>
      <c r="M142" s="367"/>
      <c r="N142" s="299"/>
      <c r="O142" s="299"/>
      <c r="R142"/>
      <c r="S142"/>
      <c r="T142"/>
    </row>
    <row r="143" spans="1:20" s="387" customFormat="1" ht="18" hidden="1" customHeight="1" outlineLevel="1">
      <c r="A143"/>
      <c r="B143" s="559" t="s">
        <v>207</v>
      </c>
      <c r="C143" s="385"/>
      <c r="D143" s="369"/>
      <c r="E143" s="370"/>
      <c r="F143" s="371">
        <f>E143-D143</f>
        <v>0</v>
      </c>
      <c r="G143" s="385"/>
      <c r="H143" s="385"/>
      <c r="I143" s="370"/>
      <c r="J143" s="371">
        <f t="shared" ref="J143:J173" si="27">I143-D143</f>
        <v>0</v>
      </c>
      <c r="K143" s="562"/>
      <c r="L143" s="563"/>
      <c r="M143" s="386"/>
      <c r="N143" s="336"/>
      <c r="O143" s="336"/>
      <c r="P143" s="336"/>
      <c r="Q143" s="336"/>
    </row>
    <row r="144" spans="1:20" ht="18" hidden="1" customHeight="1" outlineLevel="1">
      <c r="B144" s="560"/>
      <c r="C144" s="376"/>
      <c r="D144" s="373"/>
      <c r="E144" s="374"/>
      <c r="F144" s="375">
        <f>E144-D144</f>
        <v>0</v>
      </c>
      <c r="G144" s="376"/>
      <c r="H144" s="376"/>
      <c r="I144" s="374"/>
      <c r="J144" s="375">
        <f t="shared" si="27"/>
        <v>0</v>
      </c>
      <c r="K144" s="564"/>
      <c r="L144" s="565"/>
      <c r="M144" s="367"/>
      <c r="N144" s="299"/>
      <c r="O144" s="299"/>
      <c r="R144"/>
      <c r="S144"/>
      <c r="T144"/>
    </row>
    <row r="145" spans="1:20" ht="18" hidden="1" customHeight="1" outlineLevel="1">
      <c r="B145" s="560"/>
      <c r="C145" s="376"/>
      <c r="D145" s="377"/>
      <c r="E145" s="378"/>
      <c r="F145" s="375">
        <f>E145-D145</f>
        <v>0</v>
      </c>
      <c r="G145" s="376"/>
      <c r="H145" s="376"/>
      <c r="I145" s="378"/>
      <c r="J145" s="375">
        <f t="shared" si="27"/>
        <v>0</v>
      </c>
      <c r="K145" s="564"/>
      <c r="L145" s="565"/>
      <c r="M145" s="367"/>
      <c r="N145" s="299"/>
      <c r="O145" s="299"/>
      <c r="R145"/>
      <c r="S145"/>
      <c r="T145"/>
    </row>
    <row r="146" spans="1:20" ht="18" hidden="1" customHeight="1" outlineLevel="2">
      <c r="B146" s="560"/>
      <c r="C146" s="376"/>
      <c r="D146" s="377"/>
      <c r="E146" s="378"/>
      <c r="F146" s="375">
        <f t="shared" ref="F146:F149" si="28">E146-D146</f>
        <v>0</v>
      </c>
      <c r="G146" s="376"/>
      <c r="H146" s="376"/>
      <c r="I146" s="378"/>
      <c r="J146" s="375">
        <f t="shared" si="27"/>
        <v>0</v>
      </c>
      <c r="K146" s="564"/>
      <c r="L146" s="565"/>
      <c r="M146" s="367"/>
      <c r="N146" s="299"/>
      <c r="O146" s="299"/>
      <c r="R146"/>
      <c r="S146"/>
      <c r="T146"/>
    </row>
    <row r="147" spans="1:20" ht="18" hidden="1" customHeight="1" outlineLevel="2">
      <c r="B147" s="560"/>
      <c r="C147" s="376"/>
      <c r="D147" s="377"/>
      <c r="E147" s="378"/>
      <c r="F147" s="375">
        <f t="shared" si="28"/>
        <v>0</v>
      </c>
      <c r="G147" s="376"/>
      <c r="H147" s="376"/>
      <c r="I147" s="378"/>
      <c r="J147" s="375">
        <f t="shared" si="27"/>
        <v>0</v>
      </c>
      <c r="K147" s="564"/>
      <c r="L147" s="565"/>
      <c r="M147" s="367"/>
      <c r="N147" s="299"/>
      <c r="O147" s="299"/>
      <c r="R147"/>
      <c r="S147"/>
      <c r="T147"/>
    </row>
    <row r="148" spans="1:20" ht="18" hidden="1" customHeight="1" outlineLevel="2">
      <c r="B148" s="560"/>
      <c r="C148" s="376"/>
      <c r="D148" s="377"/>
      <c r="E148" s="378"/>
      <c r="F148" s="375">
        <f t="shared" si="28"/>
        <v>0</v>
      </c>
      <c r="G148" s="376"/>
      <c r="H148" s="376"/>
      <c r="I148" s="378"/>
      <c r="J148" s="375">
        <f t="shared" si="27"/>
        <v>0</v>
      </c>
      <c r="K148" s="564"/>
      <c r="L148" s="565"/>
      <c r="M148" s="367"/>
      <c r="N148" s="299"/>
      <c r="O148" s="299"/>
      <c r="R148"/>
      <c r="S148"/>
      <c r="T148"/>
    </row>
    <row r="149" spans="1:20" ht="18" hidden="1" customHeight="1" outlineLevel="2">
      <c r="B149" s="560"/>
      <c r="C149" s="379"/>
      <c r="D149" s="380"/>
      <c r="E149" s="381"/>
      <c r="F149" s="375">
        <f t="shared" si="28"/>
        <v>0</v>
      </c>
      <c r="G149" s="379"/>
      <c r="H149" s="379"/>
      <c r="I149" s="381"/>
      <c r="J149" s="375">
        <f t="shared" si="27"/>
        <v>0</v>
      </c>
      <c r="K149" s="566"/>
      <c r="L149" s="567"/>
      <c r="M149" s="367"/>
      <c r="N149" s="299"/>
      <c r="O149" s="299"/>
      <c r="R149"/>
      <c r="S149"/>
      <c r="T149"/>
    </row>
    <row r="150" spans="1:20" ht="18" hidden="1" customHeight="1" outlineLevel="1" collapsed="1" thickBot="1">
      <c r="B150" s="561"/>
      <c r="C150" s="382" t="s">
        <v>211</v>
      </c>
      <c r="D150" s="388">
        <f>SUM(D143:D149)</f>
        <v>0</v>
      </c>
      <c r="E150" s="388">
        <f>SUM(E143:E149)</f>
        <v>0</v>
      </c>
      <c r="F150" s="389">
        <f>SUM(F143:F149)</f>
        <v>0</v>
      </c>
      <c r="G150" s="382"/>
      <c r="H150" s="382"/>
      <c r="I150" s="388">
        <f>SUM(I143:I149)</f>
        <v>0</v>
      </c>
      <c r="J150" s="389">
        <f t="shared" si="27"/>
        <v>0</v>
      </c>
      <c r="K150" s="570"/>
      <c r="L150" s="571"/>
      <c r="M150" s="367"/>
      <c r="N150" s="299"/>
      <c r="O150" s="299"/>
      <c r="R150"/>
      <c r="S150"/>
      <c r="T150"/>
    </row>
    <row r="151" spans="1:20" s="387" customFormat="1" ht="18" hidden="1" customHeight="1" outlineLevel="1">
      <c r="A151"/>
      <c r="B151" s="559" t="s">
        <v>208</v>
      </c>
      <c r="C151" s="385"/>
      <c r="D151" s="369"/>
      <c r="E151" s="370"/>
      <c r="F151" s="371">
        <f>E151-D151</f>
        <v>0</v>
      </c>
      <c r="G151" s="385"/>
      <c r="H151" s="385"/>
      <c r="I151" s="370"/>
      <c r="J151" s="371">
        <f t="shared" si="27"/>
        <v>0</v>
      </c>
      <c r="K151" s="562"/>
      <c r="L151" s="563"/>
      <c r="M151" s="386"/>
      <c r="N151" s="336"/>
      <c r="O151" s="336"/>
      <c r="P151" s="336"/>
      <c r="Q151" s="336"/>
    </row>
    <row r="152" spans="1:20" ht="18" hidden="1" customHeight="1" outlineLevel="1">
      <c r="B152" s="560"/>
      <c r="C152" s="376"/>
      <c r="D152" s="373"/>
      <c r="E152" s="374"/>
      <c r="F152" s="375">
        <f t="shared" ref="F152:F156" si="29">E152-D152</f>
        <v>0</v>
      </c>
      <c r="G152" s="376"/>
      <c r="H152" s="376"/>
      <c r="I152" s="374"/>
      <c r="J152" s="375">
        <f t="shared" si="27"/>
        <v>0</v>
      </c>
      <c r="K152" s="564"/>
      <c r="L152" s="565"/>
      <c r="M152" s="367"/>
      <c r="N152" s="299"/>
      <c r="O152" s="299"/>
      <c r="R152"/>
      <c r="S152"/>
      <c r="T152"/>
    </row>
    <row r="153" spans="1:20" ht="18" hidden="1" customHeight="1" outlineLevel="1">
      <c r="B153" s="560"/>
      <c r="C153" s="376"/>
      <c r="D153" s="377"/>
      <c r="E153" s="378"/>
      <c r="F153" s="375">
        <f t="shared" si="29"/>
        <v>0</v>
      </c>
      <c r="G153" s="376"/>
      <c r="H153" s="376"/>
      <c r="I153" s="378"/>
      <c r="J153" s="375">
        <f t="shared" si="27"/>
        <v>0</v>
      </c>
      <c r="K153" s="564"/>
      <c r="L153" s="565"/>
      <c r="M153" s="367"/>
      <c r="N153" s="299"/>
      <c r="O153" s="299"/>
      <c r="R153"/>
      <c r="S153"/>
      <c r="T153"/>
    </row>
    <row r="154" spans="1:20" ht="18" hidden="1" customHeight="1" outlineLevel="2">
      <c r="B154" s="560"/>
      <c r="C154" s="376"/>
      <c r="D154" s="377"/>
      <c r="E154" s="378"/>
      <c r="F154" s="375">
        <f t="shared" si="29"/>
        <v>0</v>
      </c>
      <c r="G154" s="376"/>
      <c r="H154" s="376"/>
      <c r="I154" s="378"/>
      <c r="J154" s="375">
        <f t="shared" si="27"/>
        <v>0</v>
      </c>
      <c r="K154" s="564"/>
      <c r="L154" s="565"/>
      <c r="M154" s="367"/>
      <c r="N154" s="299"/>
      <c r="O154" s="299"/>
      <c r="R154"/>
      <c r="S154"/>
      <c r="T154"/>
    </row>
    <row r="155" spans="1:20" ht="18" hidden="1" customHeight="1" outlineLevel="2">
      <c r="B155" s="560"/>
      <c r="C155" s="376"/>
      <c r="D155" s="377"/>
      <c r="E155" s="378"/>
      <c r="F155" s="375">
        <f t="shared" si="29"/>
        <v>0</v>
      </c>
      <c r="G155" s="376"/>
      <c r="H155" s="376"/>
      <c r="I155" s="378"/>
      <c r="J155" s="375">
        <f t="shared" si="27"/>
        <v>0</v>
      </c>
      <c r="K155" s="564"/>
      <c r="L155" s="565"/>
      <c r="M155" s="367"/>
      <c r="N155" s="299"/>
      <c r="O155" s="299"/>
      <c r="R155"/>
      <c r="S155"/>
      <c r="T155"/>
    </row>
    <row r="156" spans="1:20" ht="18" hidden="1" customHeight="1" outlineLevel="2">
      <c r="B156" s="560"/>
      <c r="C156" s="376"/>
      <c r="D156" s="377"/>
      <c r="E156" s="378"/>
      <c r="F156" s="375">
        <f t="shared" si="29"/>
        <v>0</v>
      </c>
      <c r="G156" s="376"/>
      <c r="H156" s="376"/>
      <c r="I156" s="378"/>
      <c r="J156" s="375">
        <f t="shared" si="27"/>
        <v>0</v>
      </c>
      <c r="K156" s="564"/>
      <c r="L156" s="565"/>
      <c r="M156" s="367"/>
      <c r="N156" s="299"/>
      <c r="O156" s="299"/>
      <c r="R156"/>
      <c r="S156"/>
      <c r="T156"/>
    </row>
    <row r="157" spans="1:20" ht="18" hidden="1" customHeight="1" outlineLevel="2">
      <c r="B157" s="560"/>
      <c r="C157" s="379"/>
      <c r="D157" s="380"/>
      <c r="E157" s="381"/>
      <c r="F157" s="375">
        <f>E157-D157</f>
        <v>0</v>
      </c>
      <c r="G157" s="379"/>
      <c r="H157" s="379"/>
      <c r="I157" s="381"/>
      <c r="J157" s="375">
        <f t="shared" si="27"/>
        <v>0</v>
      </c>
      <c r="K157" s="566"/>
      <c r="L157" s="567"/>
      <c r="M157" s="367"/>
      <c r="N157" s="299"/>
      <c r="O157" s="299"/>
      <c r="R157"/>
      <c r="S157"/>
      <c r="T157"/>
    </row>
    <row r="158" spans="1:20" ht="18" hidden="1" customHeight="1" outlineLevel="1" collapsed="1" thickBot="1">
      <c r="B158" s="561"/>
      <c r="C158" s="382" t="s">
        <v>211</v>
      </c>
      <c r="D158" s="388">
        <f>SUM(D151:D157)</f>
        <v>0</v>
      </c>
      <c r="E158" s="388">
        <f>SUM(E151:E157)</f>
        <v>0</v>
      </c>
      <c r="F158" s="389">
        <f>SUM(F151:F157)</f>
        <v>0</v>
      </c>
      <c r="G158" s="382"/>
      <c r="H158" s="382"/>
      <c r="I158" s="388">
        <f>SUM(I151:I157)</f>
        <v>0</v>
      </c>
      <c r="J158" s="389">
        <f t="shared" si="27"/>
        <v>0</v>
      </c>
      <c r="K158" s="570"/>
      <c r="L158" s="571"/>
      <c r="M158" s="367"/>
      <c r="N158" s="299"/>
      <c r="O158" s="299"/>
      <c r="R158"/>
      <c r="S158"/>
      <c r="T158"/>
    </row>
    <row r="159" spans="1:20" ht="18" hidden="1" customHeight="1" outlineLevel="1">
      <c r="B159" s="559" t="s">
        <v>209</v>
      </c>
      <c r="C159" s="385"/>
      <c r="D159" s="369"/>
      <c r="E159" s="370"/>
      <c r="F159" s="371">
        <f>E159-D159</f>
        <v>0</v>
      </c>
      <c r="G159" s="385"/>
      <c r="H159" s="385"/>
      <c r="I159" s="370"/>
      <c r="J159" s="371">
        <f t="shared" si="27"/>
        <v>0</v>
      </c>
      <c r="K159" s="562"/>
      <c r="L159" s="563"/>
      <c r="M159" s="367"/>
      <c r="N159" s="299"/>
      <c r="O159" s="299"/>
      <c r="R159"/>
      <c r="S159"/>
      <c r="T159"/>
    </row>
    <row r="160" spans="1:20" ht="18" hidden="1" customHeight="1" outlineLevel="1">
      <c r="B160" s="560"/>
      <c r="C160" s="376"/>
      <c r="D160" s="373"/>
      <c r="E160" s="374"/>
      <c r="F160" s="375">
        <f>E160-D160</f>
        <v>0</v>
      </c>
      <c r="G160" s="376"/>
      <c r="H160" s="376"/>
      <c r="I160" s="374"/>
      <c r="J160" s="375">
        <f t="shared" si="27"/>
        <v>0</v>
      </c>
      <c r="K160" s="564"/>
      <c r="L160" s="565"/>
      <c r="M160" s="367"/>
      <c r="N160" s="299"/>
      <c r="O160" s="299"/>
      <c r="R160"/>
      <c r="S160"/>
      <c r="T160"/>
    </row>
    <row r="161" spans="1:20" ht="18" hidden="1" customHeight="1" outlineLevel="1">
      <c r="B161" s="560"/>
      <c r="C161" s="376"/>
      <c r="D161" s="377"/>
      <c r="E161" s="378"/>
      <c r="F161" s="375">
        <f t="shared" ref="F161:F163" si="30">E161-D161</f>
        <v>0</v>
      </c>
      <c r="G161" s="376"/>
      <c r="H161" s="376"/>
      <c r="I161" s="378"/>
      <c r="J161" s="375">
        <f t="shared" si="27"/>
        <v>0</v>
      </c>
      <c r="K161" s="564"/>
      <c r="L161" s="565"/>
      <c r="M161" s="367"/>
      <c r="N161" s="299"/>
      <c r="O161" s="299"/>
      <c r="R161"/>
      <c r="S161"/>
      <c r="T161"/>
    </row>
    <row r="162" spans="1:20" ht="18" hidden="1" customHeight="1" outlineLevel="2">
      <c r="B162" s="560"/>
      <c r="C162" s="376"/>
      <c r="D162" s="377"/>
      <c r="E162" s="378"/>
      <c r="F162" s="375">
        <f t="shared" si="30"/>
        <v>0</v>
      </c>
      <c r="G162" s="376"/>
      <c r="H162" s="376"/>
      <c r="I162" s="378"/>
      <c r="J162" s="375">
        <f t="shared" si="27"/>
        <v>0</v>
      </c>
      <c r="K162" s="564"/>
      <c r="L162" s="565"/>
      <c r="M162" s="367"/>
      <c r="N162" s="299"/>
      <c r="O162" s="299"/>
      <c r="R162"/>
      <c r="S162"/>
      <c r="T162"/>
    </row>
    <row r="163" spans="1:20" ht="18" hidden="1" customHeight="1" outlineLevel="2">
      <c r="B163" s="560"/>
      <c r="C163" s="376"/>
      <c r="D163" s="377"/>
      <c r="E163" s="378"/>
      <c r="F163" s="375">
        <f t="shared" si="30"/>
        <v>0</v>
      </c>
      <c r="G163" s="376"/>
      <c r="H163" s="376"/>
      <c r="I163" s="378"/>
      <c r="J163" s="375">
        <f t="shared" si="27"/>
        <v>0</v>
      </c>
      <c r="K163" s="564"/>
      <c r="L163" s="565"/>
      <c r="M163" s="367"/>
      <c r="N163" s="299"/>
      <c r="O163" s="299"/>
      <c r="R163"/>
      <c r="S163"/>
      <c r="T163"/>
    </row>
    <row r="164" spans="1:20" ht="18" hidden="1" customHeight="1" outlineLevel="2">
      <c r="B164" s="560"/>
      <c r="C164" s="376"/>
      <c r="D164" s="377"/>
      <c r="E164" s="378"/>
      <c r="F164" s="375">
        <f>E164-D164</f>
        <v>0</v>
      </c>
      <c r="G164" s="376"/>
      <c r="H164" s="376"/>
      <c r="I164" s="378"/>
      <c r="J164" s="375">
        <f t="shared" si="27"/>
        <v>0</v>
      </c>
      <c r="K164" s="564"/>
      <c r="L164" s="565"/>
      <c r="M164" s="367"/>
      <c r="N164" s="299"/>
      <c r="O164" s="299"/>
      <c r="R164"/>
      <c r="S164"/>
      <c r="T164"/>
    </row>
    <row r="165" spans="1:20" ht="18" hidden="1" customHeight="1" outlineLevel="2">
      <c r="B165" s="560"/>
      <c r="C165" s="379"/>
      <c r="D165" s="380"/>
      <c r="E165" s="381"/>
      <c r="F165" s="375">
        <f t="shared" ref="F165" si="31">E165-D165</f>
        <v>0</v>
      </c>
      <c r="G165" s="379"/>
      <c r="H165" s="379"/>
      <c r="I165" s="381"/>
      <c r="J165" s="375">
        <f t="shared" si="27"/>
        <v>0</v>
      </c>
      <c r="K165" s="566"/>
      <c r="L165" s="567"/>
      <c r="M165" s="367"/>
      <c r="N165" s="299"/>
      <c r="O165" s="299"/>
      <c r="R165"/>
      <c r="S165"/>
      <c r="T165"/>
    </row>
    <row r="166" spans="1:20" ht="18" hidden="1" customHeight="1" outlineLevel="1" collapsed="1" thickBot="1">
      <c r="B166" s="561"/>
      <c r="C166" s="382" t="s">
        <v>211</v>
      </c>
      <c r="D166" s="383">
        <f>SUM(D159:D165)</f>
        <v>0</v>
      </c>
      <c r="E166" s="383">
        <f>SUM(E159:E165)</f>
        <v>0</v>
      </c>
      <c r="F166" s="384">
        <f>SUM(F159:F165)</f>
        <v>0</v>
      </c>
      <c r="G166" s="382"/>
      <c r="H166" s="382"/>
      <c r="I166" s="383">
        <f>SUM(I159:I165)</f>
        <v>0</v>
      </c>
      <c r="J166" s="384">
        <f>I166-D166</f>
        <v>0</v>
      </c>
      <c r="K166" s="568"/>
      <c r="L166" s="569"/>
      <c r="M166" s="367"/>
      <c r="N166" s="299"/>
      <c r="O166" s="299"/>
      <c r="R166"/>
      <c r="S166"/>
      <c r="T166"/>
    </row>
    <row r="167" spans="1:20" s="387" customFormat="1" ht="18" hidden="1" customHeight="1" outlineLevel="1">
      <c r="A167"/>
      <c r="B167" s="559" t="s">
        <v>210</v>
      </c>
      <c r="C167" s="385"/>
      <c r="D167" s="369"/>
      <c r="E167" s="370"/>
      <c r="F167" s="371">
        <f>E167-D167</f>
        <v>0</v>
      </c>
      <c r="G167" s="385"/>
      <c r="H167" s="385"/>
      <c r="I167" s="370"/>
      <c r="J167" s="371">
        <f t="shared" si="27"/>
        <v>0</v>
      </c>
      <c r="K167" s="562"/>
      <c r="L167" s="563"/>
      <c r="M167" s="386"/>
      <c r="N167" s="336"/>
      <c r="O167" s="336"/>
      <c r="P167" s="336"/>
      <c r="Q167" s="336"/>
    </row>
    <row r="168" spans="1:20" ht="18" hidden="1" customHeight="1" outlineLevel="1">
      <c r="B168" s="560"/>
      <c r="C168" s="376"/>
      <c r="D168" s="373"/>
      <c r="E168" s="374"/>
      <c r="F168" s="375">
        <f t="shared" ref="F168:F170" si="32">E168-D168</f>
        <v>0</v>
      </c>
      <c r="G168" s="376"/>
      <c r="H168" s="376"/>
      <c r="I168" s="374"/>
      <c r="J168" s="375">
        <f t="shared" si="27"/>
        <v>0</v>
      </c>
      <c r="K168" s="564"/>
      <c r="L168" s="565"/>
      <c r="M168" s="367"/>
      <c r="N168" s="299"/>
      <c r="O168" s="299"/>
      <c r="R168"/>
      <c r="S168"/>
      <c r="T168"/>
    </row>
    <row r="169" spans="1:20" ht="18" hidden="1" customHeight="1" outlineLevel="1">
      <c r="B169" s="560"/>
      <c r="C169" s="376"/>
      <c r="D169" s="377"/>
      <c r="E169" s="378"/>
      <c r="F169" s="375">
        <f t="shared" si="32"/>
        <v>0</v>
      </c>
      <c r="G169" s="376"/>
      <c r="H169" s="376"/>
      <c r="I169" s="378"/>
      <c r="J169" s="375">
        <f t="shared" si="27"/>
        <v>0</v>
      </c>
      <c r="K169" s="564"/>
      <c r="L169" s="565"/>
      <c r="M169" s="367"/>
      <c r="N169" s="299"/>
      <c r="O169" s="299"/>
      <c r="R169"/>
      <c r="S169"/>
      <c r="T169"/>
    </row>
    <row r="170" spans="1:20" ht="18" hidden="1" customHeight="1" outlineLevel="2">
      <c r="B170" s="560"/>
      <c r="C170" s="376"/>
      <c r="D170" s="377"/>
      <c r="E170" s="378"/>
      <c r="F170" s="375">
        <f t="shared" si="32"/>
        <v>0</v>
      </c>
      <c r="G170" s="376"/>
      <c r="H170" s="376"/>
      <c r="I170" s="378"/>
      <c r="J170" s="375">
        <f t="shared" si="27"/>
        <v>0</v>
      </c>
      <c r="K170" s="564"/>
      <c r="L170" s="565"/>
      <c r="M170" s="367"/>
      <c r="N170" s="299"/>
      <c r="O170" s="299"/>
      <c r="R170"/>
      <c r="S170"/>
      <c r="T170"/>
    </row>
    <row r="171" spans="1:20" ht="18" hidden="1" customHeight="1" outlineLevel="2">
      <c r="B171" s="560"/>
      <c r="C171" s="376"/>
      <c r="D171" s="377"/>
      <c r="E171" s="378"/>
      <c r="F171" s="375">
        <f>E171-D171</f>
        <v>0</v>
      </c>
      <c r="G171" s="376"/>
      <c r="H171" s="376"/>
      <c r="I171" s="378"/>
      <c r="J171" s="375">
        <f t="shared" si="27"/>
        <v>0</v>
      </c>
      <c r="K171" s="564"/>
      <c r="L171" s="565"/>
      <c r="M171" s="367"/>
      <c r="N171" s="299"/>
      <c r="O171" s="299"/>
      <c r="R171"/>
      <c r="S171"/>
      <c r="T171"/>
    </row>
    <row r="172" spans="1:20" ht="18" hidden="1" customHeight="1" outlineLevel="2">
      <c r="B172" s="560"/>
      <c r="C172" s="376"/>
      <c r="D172" s="377"/>
      <c r="E172" s="378"/>
      <c r="F172" s="375">
        <f t="shared" ref="F172:F173" si="33">E172-D172</f>
        <v>0</v>
      </c>
      <c r="G172" s="376"/>
      <c r="H172" s="376"/>
      <c r="I172" s="378"/>
      <c r="J172" s="375">
        <f t="shared" si="27"/>
        <v>0</v>
      </c>
      <c r="K172" s="564"/>
      <c r="L172" s="565"/>
      <c r="M172" s="367"/>
      <c r="N172" s="299"/>
      <c r="O172" s="299"/>
      <c r="R172"/>
      <c r="S172"/>
      <c r="T172"/>
    </row>
    <row r="173" spans="1:20" ht="18" hidden="1" customHeight="1" outlineLevel="2">
      <c r="B173" s="560"/>
      <c r="C173" s="379"/>
      <c r="D173" s="380"/>
      <c r="E173" s="381"/>
      <c r="F173" s="375">
        <f t="shared" si="33"/>
        <v>0</v>
      </c>
      <c r="G173" s="379"/>
      <c r="H173" s="379"/>
      <c r="I173" s="381"/>
      <c r="J173" s="375">
        <f t="shared" si="27"/>
        <v>0</v>
      </c>
      <c r="K173" s="566"/>
      <c r="L173" s="567"/>
      <c r="M173" s="367"/>
      <c r="N173" s="299"/>
      <c r="O173" s="299"/>
      <c r="R173"/>
      <c r="S173"/>
      <c r="T173"/>
    </row>
    <row r="174" spans="1:20" ht="18" hidden="1" customHeight="1" outlineLevel="1" collapsed="1" thickBot="1">
      <c r="B174" s="561"/>
      <c r="C174" s="382" t="s">
        <v>211</v>
      </c>
      <c r="D174" s="388">
        <f>SUM(D167:D173)</f>
        <v>0</v>
      </c>
      <c r="E174" s="388">
        <f>SUM(E167:E173)</f>
        <v>0</v>
      </c>
      <c r="F174" s="389">
        <f>SUM(F167:F173)</f>
        <v>0</v>
      </c>
      <c r="G174" s="382"/>
      <c r="H174" s="382"/>
      <c r="I174" s="388">
        <f>SUM(I167:I173)</f>
        <v>0</v>
      </c>
      <c r="J174" s="389">
        <f>I174-D174</f>
        <v>0</v>
      </c>
      <c r="K174" s="570"/>
      <c r="L174" s="571"/>
      <c r="M174" s="367"/>
      <c r="N174" s="299"/>
      <c r="O174" s="299"/>
      <c r="R174"/>
      <c r="S174"/>
      <c r="T174"/>
    </row>
    <row r="175" spans="1:20" s="391" customFormat="1" ht="18" customHeight="1" collapsed="1" thickBot="1">
      <c r="A175"/>
      <c r="B175" s="578" t="s">
        <v>223</v>
      </c>
      <c r="C175" s="579"/>
      <c r="D175" s="394">
        <f>SUM(D22,D30,D38,D46,D54,D62,D70,D78,D86,D94,D102,D110,D118,D126,D134,D142,D150,D158,D166,D174)</f>
        <v>0</v>
      </c>
      <c r="E175" s="395">
        <f t="shared" ref="E175" si="34">SUM(E22,E30,E38,E46,E54,E62,E70,E78,E86,E94,E102,E110,E118,E126,E134,E142,E150,E158,E166,E174)</f>
        <v>0</v>
      </c>
      <c r="F175" s="396">
        <f>SUM(F22,F30,F38,F46,F54,F62,F70,F78,F86,F94,F102,F110,F118,F126,F134,F142,F150,F158,F166,F174)</f>
        <v>0</v>
      </c>
      <c r="G175" s="399"/>
      <c r="H175" s="399"/>
      <c r="I175" s="394">
        <f>SUM(I22,I30,I38,I46,I54,I62,I70,I78,I86,I94,I102,I110,I118,I126,I134,I142,I150,I158,I166,I174)</f>
        <v>0</v>
      </c>
      <c r="J175" s="394">
        <f>SUM(J22,J30,J38,J46,J54,J62,J70,J78,J86,J94,J102,J110,J118,J126,J134,J142,J150,J158,J166,J174)</f>
        <v>0</v>
      </c>
      <c r="K175" s="580"/>
      <c r="L175" s="581"/>
      <c r="M175" s="390"/>
      <c r="N175" s="337"/>
      <c r="O175" s="337"/>
      <c r="P175" s="337"/>
      <c r="Q175" s="337"/>
    </row>
    <row r="176" spans="1:20" ht="14.65" customHeight="1">
      <c r="A176" s="166"/>
      <c r="B176" s="298"/>
      <c r="C176" s="189"/>
      <c r="D176" s="189"/>
      <c r="E176" s="189"/>
      <c r="F176" s="189"/>
      <c r="G176" s="189"/>
      <c r="H176" s="189"/>
      <c r="I176" s="189"/>
      <c r="J176" s="189"/>
      <c r="K176" s="189"/>
      <c r="L176" s="189"/>
      <c r="M176" s="189"/>
      <c r="N176" s="169"/>
      <c r="O176" s="166"/>
    </row>
    <row r="177" spans="1:16" ht="14.65" customHeight="1">
      <c r="A177" s="166"/>
      <c r="B177" s="424" t="s">
        <v>220</v>
      </c>
      <c r="C177" s="189"/>
      <c r="D177" s="189"/>
      <c r="E177" s="189"/>
      <c r="F177" s="189"/>
      <c r="G177" s="189"/>
      <c r="H177" s="189"/>
      <c r="I177" s="189"/>
      <c r="J177" s="189"/>
      <c r="K177" s="189"/>
      <c r="L177" s="189"/>
      <c r="M177" s="189"/>
      <c r="N177" s="169"/>
      <c r="O177" s="166"/>
    </row>
    <row r="178" spans="1:16" ht="13.5" customHeight="1">
      <c r="A178" s="166"/>
      <c r="B178" s="166"/>
      <c r="C178" s="166"/>
      <c r="D178" s="166"/>
      <c r="E178" s="166"/>
      <c r="F178" s="166"/>
      <c r="G178" s="166"/>
      <c r="H178" s="166"/>
      <c r="I178" s="166"/>
      <c r="J178" s="166"/>
      <c r="K178" s="166"/>
      <c r="L178" s="166"/>
      <c r="M178" s="166"/>
      <c r="N178" s="166"/>
      <c r="O178" s="166"/>
    </row>
    <row r="179" spans="1:16" ht="18">
      <c r="A179" s="166"/>
      <c r="B179" s="466" t="s">
        <v>222</v>
      </c>
      <c r="C179" s="134"/>
      <c r="D179" s="134"/>
      <c r="E179" s="134"/>
      <c r="F179" s="134"/>
      <c r="G179" s="134"/>
      <c r="H179" s="134"/>
      <c r="I179" s="134"/>
      <c r="J179" s="134"/>
      <c r="K179" s="134"/>
      <c r="L179" s="134"/>
      <c r="M179" s="134"/>
      <c r="N179" s="134"/>
      <c r="O179" s="134"/>
      <c r="P179" s="315"/>
    </row>
    <row r="180" spans="1:16" ht="14.1" customHeight="1">
      <c r="A180" s="166"/>
      <c r="B180" s="490" t="s">
        <v>154</v>
      </c>
      <c r="C180" s="490"/>
      <c r="D180" s="490"/>
      <c r="E180" s="490"/>
      <c r="F180" s="490"/>
      <c r="G180" s="490"/>
      <c r="H180" s="490"/>
      <c r="I180" s="490"/>
      <c r="J180" s="490"/>
      <c r="K180" s="490"/>
      <c r="L180" s="490"/>
      <c r="M180" s="490"/>
      <c r="N180" s="490"/>
      <c r="O180" s="490"/>
      <c r="P180" s="313"/>
    </row>
    <row r="181" spans="1:16">
      <c r="B181" s="68"/>
      <c r="C181" s="68"/>
      <c r="D181" s="68"/>
      <c r="E181" s="68"/>
      <c r="F181" s="68"/>
      <c r="G181" s="68"/>
      <c r="H181" s="68"/>
      <c r="I181" s="68"/>
      <c r="J181" s="68"/>
      <c r="K181" s="68"/>
      <c r="L181" s="68"/>
      <c r="M181" s="68"/>
      <c r="N181" s="68"/>
      <c r="O181" s="68"/>
      <c r="P181" s="313"/>
    </row>
    <row r="182" spans="1:16" ht="14.1" customHeight="1">
      <c r="B182" s="491" t="s">
        <v>221</v>
      </c>
      <c r="C182" s="491"/>
      <c r="D182" s="491"/>
      <c r="E182" s="491"/>
      <c r="F182" s="491"/>
      <c r="G182" s="491"/>
      <c r="H182" s="491"/>
      <c r="I182" s="491"/>
      <c r="J182" s="491"/>
      <c r="K182" s="491"/>
      <c r="L182" s="491"/>
      <c r="M182" s="491"/>
      <c r="N182" s="491"/>
      <c r="O182" s="491"/>
    </row>
  </sheetData>
  <sheetProtection algorithmName="SHA-512" hashValue="1o6UZkUpVljHa4b1DBbadGW1uje/tSIa/irnBktlzr/m7AJ7oFcEmvgC/yL/KclHRCwOCKZ5rvrYWLYOMp6zxQ==" saltValue="/BQrV0vOD1m0UTbtT0rE3w==" spinCount="100000" sheet="1" formatRows="0" selectLockedCells="1"/>
  <mergeCells count="202">
    <mergeCell ref="B175:C175"/>
    <mergeCell ref="K175:L175"/>
    <mergeCell ref="G12:J12"/>
    <mergeCell ref="B13:B14"/>
    <mergeCell ref="C13:C14"/>
    <mergeCell ref="D13:D14"/>
    <mergeCell ref="E13:E14"/>
    <mergeCell ref="F13:F14"/>
    <mergeCell ref="J13:J14"/>
    <mergeCell ref="G13:I13"/>
    <mergeCell ref="K13:L14"/>
    <mergeCell ref="B167:B174"/>
    <mergeCell ref="K167:L167"/>
    <mergeCell ref="K168:L168"/>
    <mergeCell ref="K169:L169"/>
    <mergeCell ref="K170:L170"/>
    <mergeCell ref="K171:L171"/>
    <mergeCell ref="K172:L172"/>
    <mergeCell ref="K173:L173"/>
    <mergeCell ref="K174:L174"/>
    <mergeCell ref="B159:B166"/>
    <mergeCell ref="K159:L159"/>
    <mergeCell ref="K160:L160"/>
    <mergeCell ref="K161:L161"/>
    <mergeCell ref="K162:L162"/>
    <mergeCell ref="K163:L163"/>
    <mergeCell ref="K164:L164"/>
    <mergeCell ref="K165:L165"/>
    <mergeCell ref="K166:L166"/>
    <mergeCell ref="B151:B158"/>
    <mergeCell ref="K151:L151"/>
    <mergeCell ref="K152:L152"/>
    <mergeCell ref="K153:L153"/>
    <mergeCell ref="K154:L154"/>
    <mergeCell ref="K155:L155"/>
    <mergeCell ref="K156:L156"/>
    <mergeCell ref="K157:L157"/>
    <mergeCell ref="K158:L158"/>
    <mergeCell ref="B143:B150"/>
    <mergeCell ref="K143:L143"/>
    <mergeCell ref="K144:L144"/>
    <mergeCell ref="K145:L145"/>
    <mergeCell ref="K146:L146"/>
    <mergeCell ref="K147:L147"/>
    <mergeCell ref="K148:L148"/>
    <mergeCell ref="K149:L149"/>
    <mergeCell ref="K150:L150"/>
    <mergeCell ref="B135:B142"/>
    <mergeCell ref="K135:L135"/>
    <mergeCell ref="K136:L136"/>
    <mergeCell ref="K137:L137"/>
    <mergeCell ref="K138:L138"/>
    <mergeCell ref="K139:L139"/>
    <mergeCell ref="K140:L140"/>
    <mergeCell ref="K141:L141"/>
    <mergeCell ref="K142:L142"/>
    <mergeCell ref="B127:B134"/>
    <mergeCell ref="K127:L127"/>
    <mergeCell ref="K128:L128"/>
    <mergeCell ref="K129:L129"/>
    <mergeCell ref="K130:L130"/>
    <mergeCell ref="K131:L131"/>
    <mergeCell ref="K132:L132"/>
    <mergeCell ref="K133:L133"/>
    <mergeCell ref="K134:L134"/>
    <mergeCell ref="B119:B126"/>
    <mergeCell ref="K119:L119"/>
    <mergeCell ref="K120:L120"/>
    <mergeCell ref="K121:L121"/>
    <mergeCell ref="K122:L122"/>
    <mergeCell ref="K123:L123"/>
    <mergeCell ref="K124:L124"/>
    <mergeCell ref="K125:L125"/>
    <mergeCell ref="K126:L126"/>
    <mergeCell ref="B111:B118"/>
    <mergeCell ref="K111:L111"/>
    <mergeCell ref="K112:L112"/>
    <mergeCell ref="K113:L113"/>
    <mergeCell ref="K114:L114"/>
    <mergeCell ref="K115:L115"/>
    <mergeCell ref="K116:L116"/>
    <mergeCell ref="K117:L117"/>
    <mergeCell ref="K118:L118"/>
    <mergeCell ref="B103:B110"/>
    <mergeCell ref="K103:L103"/>
    <mergeCell ref="K104:L104"/>
    <mergeCell ref="K105:L105"/>
    <mergeCell ref="K106:L106"/>
    <mergeCell ref="K107:L107"/>
    <mergeCell ref="K108:L108"/>
    <mergeCell ref="K109:L109"/>
    <mergeCell ref="K110:L110"/>
    <mergeCell ref="B95:B102"/>
    <mergeCell ref="K95:L95"/>
    <mergeCell ref="K96:L96"/>
    <mergeCell ref="K97:L97"/>
    <mergeCell ref="K98:L98"/>
    <mergeCell ref="K99:L99"/>
    <mergeCell ref="K100:L100"/>
    <mergeCell ref="K101:L101"/>
    <mergeCell ref="K102:L102"/>
    <mergeCell ref="B87:B94"/>
    <mergeCell ref="K87:L87"/>
    <mergeCell ref="K88:L88"/>
    <mergeCell ref="K89:L89"/>
    <mergeCell ref="K90:L90"/>
    <mergeCell ref="K91:L91"/>
    <mergeCell ref="K92:L92"/>
    <mergeCell ref="K93:L93"/>
    <mergeCell ref="K94:L94"/>
    <mergeCell ref="B79:B86"/>
    <mergeCell ref="K79:L79"/>
    <mergeCell ref="K80:L80"/>
    <mergeCell ref="K81:L81"/>
    <mergeCell ref="K82:L82"/>
    <mergeCell ref="K83:L83"/>
    <mergeCell ref="K84:L84"/>
    <mergeCell ref="K85:L85"/>
    <mergeCell ref="K86:L86"/>
    <mergeCell ref="B71:B78"/>
    <mergeCell ref="K71:L71"/>
    <mergeCell ref="K72:L72"/>
    <mergeCell ref="K73:L73"/>
    <mergeCell ref="K74:L74"/>
    <mergeCell ref="K75:L75"/>
    <mergeCell ref="K76:L76"/>
    <mergeCell ref="K77:L77"/>
    <mergeCell ref="K78:L78"/>
    <mergeCell ref="B63:B70"/>
    <mergeCell ref="K63:L63"/>
    <mergeCell ref="K64:L64"/>
    <mergeCell ref="K65:L65"/>
    <mergeCell ref="K66:L66"/>
    <mergeCell ref="K67:L67"/>
    <mergeCell ref="K68:L68"/>
    <mergeCell ref="K69:L69"/>
    <mergeCell ref="K70:L70"/>
    <mergeCell ref="B55:B62"/>
    <mergeCell ref="K55:L55"/>
    <mergeCell ref="K56:L56"/>
    <mergeCell ref="K57:L57"/>
    <mergeCell ref="K58:L58"/>
    <mergeCell ref="K59:L59"/>
    <mergeCell ref="K60:L60"/>
    <mergeCell ref="K61:L61"/>
    <mergeCell ref="K62:L62"/>
    <mergeCell ref="B47:B54"/>
    <mergeCell ref="K47:L47"/>
    <mergeCell ref="K48:L48"/>
    <mergeCell ref="K49:L49"/>
    <mergeCell ref="K50:L50"/>
    <mergeCell ref="K51:L51"/>
    <mergeCell ref="K52:L52"/>
    <mergeCell ref="K53:L53"/>
    <mergeCell ref="K54:L54"/>
    <mergeCell ref="B39:B46"/>
    <mergeCell ref="K39:L39"/>
    <mergeCell ref="K40:L40"/>
    <mergeCell ref="K41:L41"/>
    <mergeCell ref="K42:L42"/>
    <mergeCell ref="K43:L43"/>
    <mergeCell ref="K44:L44"/>
    <mergeCell ref="K45:L45"/>
    <mergeCell ref="K46:L46"/>
    <mergeCell ref="K26:L26"/>
    <mergeCell ref="K27:L27"/>
    <mergeCell ref="K28:L28"/>
    <mergeCell ref="K29:L29"/>
    <mergeCell ref="K30:L30"/>
    <mergeCell ref="B31:B38"/>
    <mergeCell ref="K31:L31"/>
    <mergeCell ref="K32:L32"/>
    <mergeCell ref="K33:L33"/>
    <mergeCell ref="K34:L34"/>
    <mergeCell ref="K35:L35"/>
    <mergeCell ref="K36:L36"/>
    <mergeCell ref="K37:L37"/>
    <mergeCell ref="K38:L38"/>
    <mergeCell ref="F5:G5"/>
    <mergeCell ref="H5:I5"/>
    <mergeCell ref="J5:K5"/>
    <mergeCell ref="B8:E8"/>
    <mergeCell ref="C5:D5"/>
    <mergeCell ref="B182:O182"/>
    <mergeCell ref="B180:O180"/>
    <mergeCell ref="G6:G7"/>
    <mergeCell ref="F6:F7"/>
    <mergeCell ref="B12:C12"/>
    <mergeCell ref="K12:L12"/>
    <mergeCell ref="B15:B22"/>
    <mergeCell ref="K15:L15"/>
    <mergeCell ref="K16:L16"/>
    <mergeCell ref="K17:L17"/>
    <mergeCell ref="K18:L18"/>
    <mergeCell ref="K19:L19"/>
    <mergeCell ref="K20:L20"/>
    <mergeCell ref="K21:L21"/>
    <mergeCell ref="K22:L22"/>
    <mergeCell ref="B23:B30"/>
    <mergeCell ref="K23:L23"/>
    <mergeCell ref="K24:L24"/>
    <mergeCell ref="K25:L25"/>
  </mergeCells>
  <hyperlinks>
    <hyperlink ref="B179:O179" r:id="rId1" display="Faire parvenir ce formulaire en format Excel à : efficaciteenergetique@energir.com" xr:uid="{621FD655-C52F-4188-B3BD-E8ED1E9B2F81}"/>
  </hyperlinks>
  <pageMargins left="0.7" right="0.7" top="0.75" bottom="0.75" header="0.3" footer="0.3"/>
  <pageSetup orientation="portrait" horizontalDpi="4294967293"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4C0F-EE05-45E8-B590-1F419F215F6E}">
  <sheetPr codeName="Feuil23">
    <tabColor rgb="FF009FDE"/>
  </sheetPr>
  <dimension ref="A2:Y218"/>
  <sheetViews>
    <sheetView showGridLines="0" topLeftCell="A16" zoomScaleNormal="100" workbookViewId="0">
      <selection activeCell="F31" sqref="F31"/>
    </sheetView>
  </sheetViews>
  <sheetFormatPr baseColWidth="10" defaultColWidth="11" defaultRowHeight="14.25" outlineLevelRow="1"/>
  <cols>
    <col min="1" max="2" width="2.625" customWidth="1"/>
    <col min="3" max="3" width="46.25" customWidth="1"/>
    <col min="4" max="4" width="20.125" customWidth="1"/>
    <col min="5" max="5" width="17.25" customWidth="1"/>
    <col min="6" max="6" width="12.5" style="461" customWidth="1"/>
    <col min="7" max="10" width="13.625" customWidth="1"/>
    <col min="11" max="11" width="12.75" customWidth="1"/>
    <col min="12" max="12" width="13.75" customWidth="1"/>
    <col min="13" max="13" width="12.625" customWidth="1"/>
    <col min="14" max="14" width="2.5" customWidth="1"/>
    <col min="15" max="16" width="13.25" customWidth="1"/>
    <col min="17" max="21" width="13.25" style="299" customWidth="1"/>
    <col min="22" max="24" width="13.25" customWidth="1"/>
  </cols>
  <sheetData>
    <row r="2" spans="2:21" ht="26.25">
      <c r="B2" s="41" t="s">
        <v>224</v>
      </c>
      <c r="D2" s="55"/>
      <c r="E2" s="55"/>
      <c r="F2" s="462"/>
      <c r="G2" s="55"/>
      <c r="H2" s="55"/>
      <c r="I2" s="55"/>
      <c r="J2" s="55"/>
      <c r="K2" s="55"/>
      <c r="L2" s="55"/>
      <c r="M2" s="55"/>
      <c r="N2" s="55"/>
      <c r="O2" s="55"/>
      <c r="P2" s="55"/>
      <c r="Q2" s="300"/>
      <c r="R2" s="300"/>
      <c r="S2" s="300"/>
      <c r="T2" s="300"/>
    </row>
    <row r="3" spans="2:21" ht="18">
      <c r="B3" s="42" t="s">
        <v>96</v>
      </c>
      <c r="E3" s="56"/>
      <c r="F3" s="463"/>
      <c r="G3" s="57"/>
      <c r="H3" s="57"/>
      <c r="I3" s="57"/>
      <c r="J3" s="57"/>
    </row>
    <row r="4" spans="2:21" ht="18">
      <c r="B4" s="42"/>
      <c r="E4" s="56"/>
      <c r="F4" s="463"/>
      <c r="G4" s="57"/>
      <c r="H4" s="57"/>
      <c r="I4" s="57"/>
      <c r="J4" s="57"/>
    </row>
    <row r="5" spans="2:21" ht="9" customHeight="1">
      <c r="B5" s="42"/>
      <c r="E5" s="56"/>
      <c r="F5" s="463"/>
      <c r="G5" s="57"/>
      <c r="H5" s="57"/>
      <c r="I5" s="57"/>
      <c r="J5" s="57"/>
    </row>
    <row r="6" spans="2:21" ht="22.15" customHeight="1">
      <c r="B6" s="42"/>
      <c r="C6" s="629" t="s">
        <v>183</v>
      </c>
      <c r="D6" s="629"/>
      <c r="E6" s="193"/>
      <c r="F6" s="463"/>
      <c r="G6" s="638"/>
      <c r="H6" s="638"/>
      <c r="I6" s="210"/>
      <c r="J6" s="57"/>
    </row>
    <row r="7" spans="2:21" ht="14.65" customHeight="1">
      <c r="B7" s="42"/>
      <c r="C7" s="194"/>
      <c r="D7" s="195"/>
      <c r="E7" s="196"/>
      <c r="F7" s="463"/>
      <c r="G7" s="57"/>
      <c r="H7" s="57"/>
      <c r="I7" s="57"/>
      <c r="J7" s="57"/>
    </row>
    <row r="8" spans="2:21" ht="14.65" customHeight="1">
      <c r="B8" s="42"/>
      <c r="C8" s="469" t="s">
        <v>225</v>
      </c>
      <c r="D8" s="197" t="str">
        <f>'2. Detailed report of costs'!G6</f>
        <v>PE2XX-XXXX</v>
      </c>
      <c r="E8" s="198"/>
      <c r="F8" s="463"/>
      <c r="G8" s="57"/>
      <c r="H8" s="57"/>
      <c r="I8" s="57"/>
      <c r="J8" s="57"/>
    </row>
    <row r="9" spans="2:21" ht="14.65" customHeight="1">
      <c r="B9" s="42"/>
      <c r="C9" s="199"/>
      <c r="D9" s="200"/>
      <c r="E9" s="201"/>
      <c r="F9" s="463"/>
      <c r="G9" s="57"/>
      <c r="H9" s="57"/>
      <c r="I9" s="57"/>
      <c r="J9" s="57"/>
    </row>
    <row r="10" spans="2:21" ht="14.65" customHeight="1">
      <c r="B10" s="42"/>
      <c r="E10" s="56"/>
      <c r="F10" s="463"/>
      <c r="G10" s="57"/>
      <c r="H10" s="57"/>
      <c r="I10" s="57"/>
      <c r="J10" s="57"/>
    </row>
    <row r="11" spans="2:21" s="91" customFormat="1" ht="14.65" customHeight="1">
      <c r="B11" s="92"/>
      <c r="C11" s="70" t="s">
        <v>227</v>
      </c>
      <c r="D11" s="208"/>
      <c r="F11" s="296"/>
      <c r="G11"/>
      <c r="O11" s="92"/>
      <c r="P11" s="43"/>
      <c r="Q11" s="307"/>
      <c r="R11" s="308"/>
      <c r="S11" s="308"/>
      <c r="T11" s="308"/>
      <c r="U11" s="308"/>
    </row>
    <row r="12" spans="2:21" s="91" customFormat="1" ht="14.65" customHeight="1">
      <c r="B12" s="92"/>
      <c r="C12" s="639" t="s">
        <v>228</v>
      </c>
      <c r="D12" s="639"/>
      <c r="E12" s="639"/>
      <c r="F12" s="639"/>
      <c r="G12" s="639"/>
      <c r="O12" s="92"/>
      <c r="P12" s="43"/>
      <c r="Q12" s="307"/>
      <c r="R12" s="308"/>
      <c r="S12" s="308"/>
      <c r="T12" s="308"/>
      <c r="U12" s="308"/>
    </row>
    <row r="13" spans="2:21" s="91" customFormat="1" ht="14.65" customHeight="1">
      <c r="B13" s="92"/>
      <c r="C13" s="322"/>
      <c r="D13" s="323"/>
      <c r="E13" s="324"/>
      <c r="F13" s="325"/>
      <c r="G13" s="326"/>
      <c r="O13" s="92"/>
      <c r="P13" s="43"/>
      <c r="Q13" s="307"/>
      <c r="R13" s="308"/>
      <c r="S13" s="308"/>
      <c r="T13" s="308"/>
      <c r="U13" s="308"/>
    </row>
    <row r="14" spans="2:21" s="91" customFormat="1" ht="14.65" customHeight="1">
      <c r="B14" s="92"/>
      <c r="C14" s="327" t="s">
        <v>229</v>
      </c>
      <c r="D14" s="340" t="s">
        <v>8</v>
      </c>
      <c r="E14" s="328"/>
      <c r="F14" s="329" t="s">
        <v>9</v>
      </c>
      <c r="G14" s="330"/>
      <c r="O14" s="92"/>
      <c r="P14" s="43"/>
      <c r="Q14" s="307"/>
      <c r="R14" s="308"/>
      <c r="S14" s="308"/>
      <c r="T14" s="308"/>
      <c r="U14" s="308"/>
    </row>
    <row r="15" spans="2:21" s="91" customFormat="1" ht="14.65" customHeight="1">
      <c r="B15" s="92"/>
      <c r="C15" s="331"/>
      <c r="D15" s="332"/>
      <c r="E15" s="328"/>
      <c r="F15" s="333"/>
      <c r="G15" s="334"/>
      <c r="O15" s="92"/>
      <c r="P15" s="43"/>
      <c r="Q15" s="307"/>
      <c r="R15" s="308"/>
      <c r="S15" s="308"/>
      <c r="T15" s="308"/>
      <c r="U15" s="308"/>
    </row>
    <row r="16" spans="2:21" ht="14.65" customHeight="1">
      <c r="B16" s="42"/>
      <c r="C16" s="291" t="s">
        <v>230</v>
      </c>
      <c r="E16" s="56"/>
      <c r="F16" s="57"/>
      <c r="G16" s="57"/>
      <c r="H16" s="57"/>
      <c r="I16" s="57"/>
      <c r="J16" s="57"/>
    </row>
    <row r="17" spans="1:21" ht="14.65" customHeight="1">
      <c r="B17" s="42"/>
      <c r="C17" s="339"/>
      <c r="E17" s="56"/>
      <c r="F17" s="57"/>
      <c r="G17" s="57"/>
      <c r="H17" s="57"/>
      <c r="I17" s="57"/>
      <c r="J17" s="57"/>
    </row>
    <row r="18" spans="1:21" ht="14.65" customHeight="1">
      <c r="B18" s="42"/>
      <c r="C18" s="92" t="s">
        <v>231</v>
      </c>
      <c r="E18" s="56"/>
      <c r="F18" s="57"/>
      <c r="G18" s="57"/>
      <c r="H18" s="57"/>
      <c r="I18" s="57"/>
      <c r="J18" s="57"/>
    </row>
    <row r="19" spans="1:21" ht="29.1" customHeight="1" thickBot="1">
      <c r="B19" s="42"/>
      <c r="C19" s="202" t="s">
        <v>232</v>
      </c>
      <c r="D19" s="630" t="s">
        <v>233</v>
      </c>
      <c r="E19" s="631"/>
      <c r="F19"/>
      <c r="G19" s="632" t="s">
        <v>239</v>
      </c>
      <c r="H19" s="632"/>
      <c r="I19" s="633"/>
      <c r="J19" s="633"/>
      <c r="K19" s="633"/>
      <c r="L19" s="46"/>
    </row>
    <row r="20" spans="1:21" ht="18" customHeight="1">
      <c r="B20" s="42"/>
      <c r="C20" s="203" t="s">
        <v>234</v>
      </c>
      <c r="D20" s="204" t="s">
        <v>236</v>
      </c>
      <c r="E20" s="268"/>
      <c r="F20" s="205" t="s">
        <v>10</v>
      </c>
      <c r="G20" s="634" t="s">
        <v>236</v>
      </c>
      <c r="H20" s="635"/>
      <c r="I20" s="342"/>
      <c r="J20" s="636"/>
      <c r="K20" s="637"/>
      <c r="L20" s="205" t="s">
        <v>10</v>
      </c>
    </row>
    <row r="21" spans="1:21" ht="18" customHeight="1">
      <c r="B21" s="42"/>
      <c r="C21" s="206" t="s">
        <v>235</v>
      </c>
      <c r="D21" s="207" t="s">
        <v>237</v>
      </c>
      <c r="E21" s="269"/>
      <c r="F21" s="205" t="s">
        <v>10</v>
      </c>
      <c r="G21" s="600" t="s">
        <v>238</v>
      </c>
      <c r="H21" s="601"/>
      <c r="I21" s="343"/>
      <c r="J21" s="602"/>
      <c r="K21" s="603"/>
      <c r="L21" s="205" t="s">
        <v>10</v>
      </c>
    </row>
    <row r="22" spans="1:21" ht="18" customHeight="1" thickBot="1">
      <c r="B22" s="42"/>
      <c r="C22" s="206" t="s">
        <v>11</v>
      </c>
      <c r="D22" s="207" t="s">
        <v>237</v>
      </c>
      <c r="E22" s="270"/>
      <c r="F22" s="205" t="s">
        <v>10</v>
      </c>
      <c r="G22" s="600" t="s">
        <v>238</v>
      </c>
      <c r="H22" s="601"/>
      <c r="I22" s="344"/>
      <c r="J22" s="604"/>
      <c r="K22" s="605"/>
      <c r="L22" s="205" t="s">
        <v>10</v>
      </c>
    </row>
    <row r="23" spans="1:21" ht="14.65" customHeight="1">
      <c r="B23" s="42"/>
      <c r="C23" s="91"/>
      <c r="D23" s="208" t="s">
        <v>76</v>
      </c>
      <c r="E23" s="209">
        <f>E20+E21+E22</f>
        <v>0</v>
      </c>
      <c r="F23" s="205" t="s">
        <v>10</v>
      </c>
      <c r="H23" s="208" t="s">
        <v>77</v>
      </c>
      <c r="I23" s="208"/>
      <c r="J23" s="606">
        <f>J20+J21+J22</f>
        <v>0</v>
      </c>
      <c r="K23" s="606"/>
      <c r="L23" s="205" t="s">
        <v>10</v>
      </c>
      <c r="O23" s="92"/>
    </row>
    <row r="24" spans="1:21" s="91" customFormat="1" ht="14.65" customHeight="1">
      <c r="B24" s="92"/>
      <c r="C24" s="70"/>
      <c r="D24" s="70"/>
      <c r="E24" s="70"/>
      <c r="F24" s="210"/>
      <c r="O24" s="43" t="s">
        <v>240</v>
      </c>
      <c r="Q24" s="307"/>
      <c r="R24" s="308"/>
      <c r="S24" s="308"/>
      <c r="T24" s="308"/>
      <c r="U24" s="308"/>
    </row>
    <row r="25" spans="1:21" s="91" customFormat="1" ht="14.65" customHeight="1">
      <c r="B25" s="92"/>
      <c r="C25" s="70"/>
      <c r="D25" s="70"/>
      <c r="E25" s="70"/>
      <c r="F25" s="210"/>
      <c r="O25" s="92"/>
      <c r="P25" s="43"/>
      <c r="Q25" s="307"/>
      <c r="R25" s="308"/>
      <c r="S25" s="308"/>
      <c r="T25" s="308"/>
      <c r="U25" s="308"/>
    </row>
    <row r="26" spans="1:21" ht="14.1" customHeight="1">
      <c r="A26" s="91"/>
      <c r="B26" s="211"/>
      <c r="C26" s="470" t="s">
        <v>226</v>
      </c>
      <c r="D26" s="211"/>
      <c r="E26" s="211"/>
      <c r="F26" s="452"/>
      <c r="G26" s="211"/>
      <c r="H26" s="211"/>
      <c r="I26" s="211"/>
      <c r="J26" s="211"/>
      <c r="K26" s="211"/>
      <c r="L26" s="211"/>
      <c r="M26" s="357"/>
      <c r="N26" s="357"/>
      <c r="O26" s="362"/>
      <c r="P26" s="362"/>
    </row>
    <row r="27" spans="1:21" ht="18" customHeight="1" thickBot="1">
      <c r="A27" s="91"/>
      <c r="B27" s="130"/>
      <c r="C27" s="130"/>
      <c r="D27" s="130"/>
      <c r="E27" s="130"/>
      <c r="F27" s="453"/>
      <c r="G27" s="130"/>
      <c r="H27" s="130"/>
      <c r="I27" s="130"/>
      <c r="J27" s="130"/>
      <c r="K27" s="130"/>
      <c r="L27" s="130"/>
      <c r="M27" s="130"/>
      <c r="N27" s="130"/>
      <c r="O27" s="291"/>
      <c r="P27" s="291"/>
    </row>
    <row r="28" spans="1:21" ht="29.25" customHeight="1">
      <c r="A28" s="91"/>
      <c r="B28" s="130"/>
      <c r="C28" s="640" t="s">
        <v>241</v>
      </c>
      <c r="D28" s="641"/>
      <c r="E28" s="641"/>
      <c r="F28" s="641"/>
      <c r="G28" s="641"/>
      <c r="H28" s="641"/>
      <c r="I28" s="642"/>
      <c r="J28" s="352"/>
      <c r="K28" s="352"/>
      <c r="L28" s="352"/>
      <c r="M28" s="130"/>
      <c r="N28" s="130"/>
      <c r="O28" s="345"/>
      <c r="P28" s="291"/>
    </row>
    <row r="29" spans="1:21" ht="59.65" customHeight="1" thickBot="1">
      <c r="A29" s="91"/>
      <c r="B29" s="130"/>
      <c r="C29" s="643" t="s">
        <v>242</v>
      </c>
      <c r="D29" s="644"/>
      <c r="E29" s="471" t="s">
        <v>243</v>
      </c>
      <c r="F29" s="472" t="s">
        <v>244</v>
      </c>
      <c r="G29" s="471" t="s">
        <v>251</v>
      </c>
      <c r="H29" s="473" t="s">
        <v>245</v>
      </c>
      <c r="I29" s="474" t="s">
        <v>246</v>
      </c>
      <c r="J29" s="346"/>
      <c r="K29" s="346"/>
      <c r="L29" s="346"/>
      <c r="M29" s="363"/>
      <c r="N29" s="363"/>
      <c r="O29" s="70"/>
      <c r="P29" s="302"/>
      <c r="U29"/>
    </row>
    <row r="30" spans="1:21">
      <c r="A30" s="91"/>
      <c r="B30" s="130"/>
      <c r="C30" s="616" t="str">
        <f>'2. Detailed report of costs'!C15</f>
        <v>Indiquez ici la mesure et son numéro exemple : ME1 - Thermopompe</v>
      </c>
      <c r="D30" s="617"/>
      <c r="E30" s="406"/>
      <c r="F30" s="407"/>
      <c r="G30" s="408">
        <f>'2. Detailed report of costs'!F22</f>
        <v>0</v>
      </c>
      <c r="H30" s="409">
        <f>IFERROR(G30/F30,0)</f>
        <v>0</v>
      </c>
      <c r="I30" s="410"/>
      <c r="J30" s="347"/>
      <c r="K30" s="348"/>
      <c r="L30" s="348"/>
      <c r="M30" s="364"/>
      <c r="N30" s="364"/>
      <c r="O30" s="291"/>
      <c r="P30" s="302"/>
      <c r="U30"/>
    </row>
    <row r="31" spans="1:21">
      <c r="A31" s="91"/>
      <c r="B31" s="130"/>
      <c r="C31" s="616" t="str">
        <f>IF(ISBLANK('2. Detailed report of costs'!C23),"",'2. Detailed report of costs'!C23)</f>
        <v/>
      </c>
      <c r="D31" s="617"/>
      <c r="E31" s="411"/>
      <c r="F31" s="412"/>
      <c r="G31" s="408">
        <f>'2. Detailed report of costs'!F30</f>
        <v>0</v>
      </c>
      <c r="H31" s="409">
        <f t="shared" ref="H31:H49" si="0">IFERROR(G31/F31,0)</f>
        <v>0</v>
      </c>
      <c r="I31" s="413"/>
      <c r="J31" s="347"/>
      <c r="K31" s="348"/>
      <c r="L31" s="348"/>
      <c r="M31" s="364"/>
      <c r="N31" s="364"/>
      <c r="O31" s="291"/>
      <c r="P31" s="302"/>
      <c r="U31"/>
    </row>
    <row r="32" spans="1:21">
      <c r="A32" s="91"/>
      <c r="B32" s="130"/>
      <c r="C32" s="616" t="str">
        <f>IF(ISBLANK('2. Detailed report of costs'!C31),"",'2. Detailed report of costs'!C31)</f>
        <v/>
      </c>
      <c r="D32" s="617"/>
      <c r="E32" s="414"/>
      <c r="F32" s="412"/>
      <c r="G32" s="408">
        <f>'2. Detailed report of costs'!F38</f>
        <v>0</v>
      </c>
      <c r="H32" s="409">
        <f t="shared" si="0"/>
        <v>0</v>
      </c>
      <c r="I32" s="413"/>
      <c r="J32" s="347"/>
      <c r="K32" s="348"/>
      <c r="L32" s="348"/>
      <c r="M32" s="364"/>
      <c r="N32" s="364"/>
      <c r="O32" s="291"/>
      <c r="P32" s="302"/>
      <c r="U32"/>
    </row>
    <row r="33" spans="1:21">
      <c r="A33" s="91"/>
      <c r="B33" s="130"/>
      <c r="C33" s="616" t="str">
        <f>IF(ISBLANK('2. Detailed report of costs'!C39),"",'2. Detailed report of costs'!C39)</f>
        <v/>
      </c>
      <c r="D33" s="617"/>
      <c r="E33" s="414"/>
      <c r="F33" s="412"/>
      <c r="G33" s="408">
        <f>'2. Detailed report of costs'!F46</f>
        <v>0</v>
      </c>
      <c r="H33" s="409">
        <f t="shared" si="0"/>
        <v>0</v>
      </c>
      <c r="I33" s="413"/>
      <c r="J33" s="347"/>
      <c r="K33" s="348"/>
      <c r="L33" s="348"/>
      <c r="M33" s="364"/>
      <c r="N33" s="364"/>
      <c r="O33" s="291"/>
      <c r="P33" s="302"/>
      <c r="U33"/>
    </row>
    <row r="34" spans="1:21">
      <c r="A34" s="91"/>
      <c r="B34" s="130"/>
      <c r="C34" s="616" t="str">
        <f>IF(ISBLANK('2. Detailed report of costs'!C47),"",'2. Detailed report of costs'!C47)</f>
        <v/>
      </c>
      <c r="D34" s="617"/>
      <c r="E34" s="415"/>
      <c r="F34" s="416"/>
      <c r="G34" s="408">
        <f>'2. Detailed report of costs'!F54</f>
        <v>0</v>
      </c>
      <c r="H34" s="409">
        <f t="shared" si="0"/>
        <v>0</v>
      </c>
      <c r="I34" s="417"/>
      <c r="J34" s="347"/>
      <c r="K34" s="348"/>
      <c r="L34" s="348"/>
      <c r="M34" s="364"/>
      <c r="N34" s="364"/>
      <c r="O34" s="291"/>
      <c r="P34" s="302"/>
      <c r="U34"/>
    </row>
    <row r="35" spans="1:21">
      <c r="A35" s="91"/>
      <c r="B35" s="130"/>
      <c r="C35" s="616" t="str">
        <f>IF(ISBLANK('2. Detailed report of costs'!C55),"",'2. Detailed report of costs'!C55)</f>
        <v/>
      </c>
      <c r="D35" s="617"/>
      <c r="E35" s="414"/>
      <c r="F35" s="412"/>
      <c r="G35" s="408">
        <f>'2. Detailed report of costs'!F62</f>
        <v>0</v>
      </c>
      <c r="H35" s="409">
        <f t="shared" si="0"/>
        <v>0</v>
      </c>
      <c r="I35" s="418"/>
      <c r="J35" s="347"/>
      <c r="K35" s="348"/>
      <c r="L35" s="348"/>
      <c r="M35" s="364"/>
      <c r="N35" s="364"/>
      <c r="O35" s="291"/>
      <c r="P35" s="302"/>
      <c r="U35"/>
    </row>
    <row r="36" spans="1:21">
      <c r="A36" s="91"/>
      <c r="B36" s="130"/>
      <c r="C36" s="616" t="str">
        <f>IF(ISBLANK('2. Detailed report of costs'!C63),"",'2. Detailed report of costs'!C63)</f>
        <v/>
      </c>
      <c r="D36" s="617"/>
      <c r="E36" s="411"/>
      <c r="F36" s="412"/>
      <c r="G36" s="408">
        <f>'2. Detailed report of costs'!F70</f>
        <v>0</v>
      </c>
      <c r="H36" s="409">
        <f t="shared" si="0"/>
        <v>0</v>
      </c>
      <c r="I36" s="413"/>
      <c r="J36" s="347"/>
      <c r="K36" s="348"/>
      <c r="L36" s="348"/>
      <c r="M36" s="364"/>
      <c r="N36" s="364"/>
      <c r="O36" s="291"/>
      <c r="P36" s="302"/>
      <c r="U36"/>
    </row>
    <row r="37" spans="1:21" ht="15" thickBot="1">
      <c r="A37" s="91"/>
      <c r="B37" s="130"/>
      <c r="C37" s="616" t="str">
        <f>IF(ISBLANK('2. Detailed report of costs'!C71),"",'2. Detailed report of costs'!C71)</f>
        <v/>
      </c>
      <c r="D37" s="617"/>
      <c r="E37" s="414"/>
      <c r="F37" s="412"/>
      <c r="G37" s="408">
        <f>'2. Detailed report of costs'!F78</f>
        <v>0</v>
      </c>
      <c r="H37" s="409">
        <f t="shared" si="0"/>
        <v>0</v>
      </c>
      <c r="I37" s="413"/>
      <c r="J37" s="347"/>
      <c r="K37" s="348"/>
      <c r="L37" s="348"/>
      <c r="M37" s="364"/>
      <c r="N37" s="364"/>
      <c r="O37" s="291"/>
      <c r="P37" s="302"/>
      <c r="U37"/>
    </row>
    <row r="38" spans="1:21" hidden="1" outlineLevel="1">
      <c r="A38" s="91"/>
      <c r="B38" s="130"/>
      <c r="C38" s="616" t="str">
        <f>IF(ISBLANK('2. Detailed report of costs'!C79),"",'2. Detailed report of costs'!C79)</f>
        <v/>
      </c>
      <c r="D38" s="617"/>
      <c r="E38" s="414"/>
      <c r="F38" s="412"/>
      <c r="G38" s="408">
        <f>'2. Detailed report of costs'!F86</f>
        <v>0</v>
      </c>
      <c r="H38" s="409">
        <f t="shared" si="0"/>
        <v>0</v>
      </c>
      <c r="I38" s="413"/>
      <c r="J38" s="347"/>
      <c r="K38" s="348"/>
      <c r="L38" s="348"/>
      <c r="M38" s="364"/>
      <c r="N38" s="364"/>
      <c r="O38" s="291"/>
      <c r="P38" s="302"/>
      <c r="U38"/>
    </row>
    <row r="39" spans="1:21" hidden="1" outlineLevel="1">
      <c r="A39" s="91"/>
      <c r="B39" s="130"/>
      <c r="C39" s="616" t="str">
        <f>IF(ISBLANK('2. Detailed report of costs'!C87),"",'2. Detailed report of costs'!C87)</f>
        <v/>
      </c>
      <c r="D39" s="617"/>
      <c r="E39" s="414"/>
      <c r="F39" s="412"/>
      <c r="G39" s="408">
        <f>'2. Detailed report of costs'!F94</f>
        <v>0</v>
      </c>
      <c r="H39" s="409">
        <f t="shared" si="0"/>
        <v>0</v>
      </c>
      <c r="I39" s="413"/>
      <c r="J39" s="347"/>
      <c r="K39" s="348"/>
      <c r="L39" s="348"/>
      <c r="M39" s="364"/>
      <c r="N39" s="364"/>
      <c r="O39" s="291"/>
      <c r="P39" s="302"/>
      <c r="U39"/>
    </row>
    <row r="40" spans="1:21" hidden="1" outlineLevel="1">
      <c r="A40" s="91"/>
      <c r="B40" s="130"/>
      <c r="C40" s="616" t="str">
        <f>IF(ISBLANK('2. Detailed report of costs'!C95),"",'2. Detailed report of costs'!C95)</f>
        <v/>
      </c>
      <c r="D40" s="617"/>
      <c r="E40" s="414"/>
      <c r="F40" s="412"/>
      <c r="G40" s="408">
        <f>'2. Detailed report of costs'!F102</f>
        <v>0</v>
      </c>
      <c r="H40" s="409">
        <f t="shared" si="0"/>
        <v>0</v>
      </c>
      <c r="I40" s="413"/>
      <c r="J40" s="347"/>
      <c r="K40" s="348"/>
      <c r="L40" s="348"/>
      <c r="M40" s="364"/>
      <c r="N40" s="364"/>
      <c r="O40" s="291"/>
      <c r="P40" s="302"/>
      <c r="U40"/>
    </row>
    <row r="41" spans="1:21" hidden="1" outlineLevel="1">
      <c r="A41" s="91"/>
      <c r="B41" s="130"/>
      <c r="C41" s="616" t="str">
        <f>IF(ISBLANK('2. Detailed report of costs'!C103),"",'2. Detailed report of costs'!C103)</f>
        <v/>
      </c>
      <c r="D41" s="617"/>
      <c r="E41" s="411"/>
      <c r="F41" s="412"/>
      <c r="G41" s="408">
        <f>'2. Detailed report of costs'!F110</f>
        <v>0</v>
      </c>
      <c r="H41" s="409">
        <f t="shared" si="0"/>
        <v>0</v>
      </c>
      <c r="I41" s="413"/>
      <c r="J41" s="347"/>
      <c r="K41" s="348"/>
      <c r="L41" s="348"/>
      <c r="M41" s="364"/>
      <c r="N41" s="364"/>
      <c r="O41" s="291"/>
      <c r="P41" s="302"/>
      <c r="U41"/>
    </row>
    <row r="42" spans="1:21" hidden="1" outlineLevel="1">
      <c r="A42" s="91"/>
      <c r="B42" s="130"/>
      <c r="C42" s="616" t="str">
        <f>IF(ISBLANK('2. Detailed report of costs'!C111),"",'2. Detailed report of costs'!C111)</f>
        <v/>
      </c>
      <c r="D42" s="617"/>
      <c r="E42" s="414"/>
      <c r="F42" s="412"/>
      <c r="G42" s="408">
        <f>'2. Detailed report of costs'!F118</f>
        <v>0</v>
      </c>
      <c r="H42" s="409">
        <f t="shared" si="0"/>
        <v>0</v>
      </c>
      <c r="I42" s="413"/>
      <c r="J42" s="347"/>
      <c r="K42" s="348"/>
      <c r="L42" s="348"/>
      <c r="M42" s="364"/>
      <c r="N42" s="364"/>
      <c r="O42" s="291"/>
      <c r="P42" s="302"/>
      <c r="U42"/>
    </row>
    <row r="43" spans="1:21" hidden="1" outlineLevel="1">
      <c r="A43" s="91"/>
      <c r="B43" s="130"/>
      <c r="C43" s="616" t="str">
        <f>IF(ISBLANK('2. Detailed report of costs'!C119),"",'2. Detailed report of costs'!C119)</f>
        <v/>
      </c>
      <c r="D43" s="617"/>
      <c r="E43" s="414"/>
      <c r="F43" s="412"/>
      <c r="G43" s="408">
        <f>'2. Detailed report of costs'!F126</f>
        <v>0</v>
      </c>
      <c r="H43" s="409">
        <f t="shared" si="0"/>
        <v>0</v>
      </c>
      <c r="I43" s="413"/>
      <c r="J43" s="347"/>
      <c r="K43" s="348"/>
      <c r="L43" s="348"/>
      <c r="M43" s="364"/>
      <c r="N43" s="364"/>
      <c r="O43" s="291"/>
      <c r="P43" s="302"/>
      <c r="U43"/>
    </row>
    <row r="44" spans="1:21" hidden="1" outlineLevel="1">
      <c r="A44" s="91"/>
      <c r="B44" s="130"/>
      <c r="C44" s="422" t="str">
        <f>IF(ISBLANK('2. Detailed report of costs'!C127),"",'2. Detailed report of costs'!C127)</f>
        <v/>
      </c>
      <c r="D44" s="423"/>
      <c r="E44" s="414"/>
      <c r="F44" s="412"/>
      <c r="G44" s="408">
        <f>'2. Detailed report of costs'!F134</f>
        <v>0</v>
      </c>
      <c r="H44" s="409">
        <f t="shared" si="0"/>
        <v>0</v>
      </c>
      <c r="I44" s="413"/>
      <c r="J44" s="347"/>
      <c r="K44" s="348"/>
      <c r="L44" s="348"/>
      <c r="M44" s="364"/>
      <c r="N44" s="364"/>
      <c r="O44" s="291"/>
      <c r="P44" s="302"/>
      <c r="U44"/>
    </row>
    <row r="45" spans="1:21" hidden="1" outlineLevel="1">
      <c r="A45" s="91"/>
      <c r="B45" s="130"/>
      <c r="C45" s="422" t="str">
        <f>IF(ISBLANK('2. Detailed report of costs'!C135),"",'2. Detailed report of costs'!C135)</f>
        <v/>
      </c>
      <c r="D45" s="423"/>
      <c r="E45" s="414"/>
      <c r="F45" s="412"/>
      <c r="G45" s="408">
        <f>'2. Detailed report of costs'!F142</f>
        <v>0</v>
      </c>
      <c r="H45" s="409">
        <f t="shared" si="0"/>
        <v>0</v>
      </c>
      <c r="I45" s="413"/>
      <c r="J45" s="347"/>
      <c r="K45" s="348"/>
      <c r="L45" s="348"/>
      <c r="M45" s="364"/>
      <c r="N45" s="364"/>
      <c r="O45" s="291"/>
      <c r="P45" s="302"/>
      <c r="U45"/>
    </row>
    <row r="46" spans="1:21" hidden="1" outlineLevel="1">
      <c r="A46" s="91"/>
      <c r="B46" s="130"/>
      <c r="C46" s="422" t="str">
        <f>IF(ISBLANK('2. Detailed report of costs'!C143),"",'2. Detailed report of costs'!C143)</f>
        <v/>
      </c>
      <c r="D46" s="423"/>
      <c r="E46" s="411"/>
      <c r="F46" s="412"/>
      <c r="G46" s="408">
        <f>'2. Detailed report of costs'!F150</f>
        <v>0</v>
      </c>
      <c r="H46" s="409">
        <f t="shared" si="0"/>
        <v>0</v>
      </c>
      <c r="I46" s="413"/>
      <c r="J46" s="347"/>
      <c r="K46" s="348"/>
      <c r="L46" s="348"/>
      <c r="M46" s="364"/>
      <c r="N46" s="364"/>
      <c r="O46" s="291"/>
      <c r="P46" s="302"/>
      <c r="U46"/>
    </row>
    <row r="47" spans="1:21" hidden="1" outlineLevel="1">
      <c r="A47" s="91"/>
      <c r="B47" s="130"/>
      <c r="C47" s="422" t="str">
        <f>IF(ISBLANK('2. Detailed report of costs'!C151),"",'2. Detailed report of costs'!C151)</f>
        <v/>
      </c>
      <c r="D47" s="423"/>
      <c r="E47" s="414"/>
      <c r="F47" s="412"/>
      <c r="G47" s="408">
        <f>'2. Detailed report of costs'!F158</f>
        <v>0</v>
      </c>
      <c r="H47" s="409">
        <f t="shared" si="0"/>
        <v>0</v>
      </c>
      <c r="I47" s="413"/>
      <c r="J47" s="347"/>
      <c r="K47" s="348"/>
      <c r="L47" s="348"/>
      <c r="M47" s="364"/>
      <c r="N47" s="364"/>
      <c r="O47" s="291"/>
      <c r="P47" s="302"/>
      <c r="U47"/>
    </row>
    <row r="48" spans="1:21" hidden="1" outlineLevel="1">
      <c r="A48" s="91"/>
      <c r="B48" s="130"/>
      <c r="C48" s="422" t="str">
        <f>IF(ISBLANK('2. Detailed report of costs'!C159),"",'2. Detailed report of costs'!C159)</f>
        <v/>
      </c>
      <c r="D48" s="423"/>
      <c r="E48" s="414"/>
      <c r="F48" s="412"/>
      <c r="G48" s="408">
        <f>'2. Detailed report of costs'!F166</f>
        <v>0</v>
      </c>
      <c r="H48" s="409">
        <f t="shared" si="0"/>
        <v>0</v>
      </c>
      <c r="I48" s="413"/>
      <c r="J48" s="347"/>
      <c r="K48" s="348"/>
      <c r="L48" s="348"/>
      <c r="M48" s="364"/>
      <c r="N48" s="364"/>
      <c r="O48" s="291"/>
      <c r="P48" s="302"/>
      <c r="U48"/>
    </row>
    <row r="49" spans="1:21" ht="15" hidden="1" outlineLevel="1" thickBot="1">
      <c r="A49" s="91"/>
      <c r="B49" s="130"/>
      <c r="C49" s="422" t="str">
        <f>IF(ISBLANK('2. Detailed report of costs'!C167),"",'2. Detailed report of costs'!C167)</f>
        <v/>
      </c>
      <c r="D49" s="423"/>
      <c r="E49" s="419"/>
      <c r="F49" s="420"/>
      <c r="G49" s="408">
        <f>'2. Detailed report of costs'!F174</f>
        <v>0</v>
      </c>
      <c r="H49" s="409">
        <f t="shared" si="0"/>
        <v>0</v>
      </c>
      <c r="I49" s="421"/>
      <c r="J49" s="347"/>
      <c r="K49" s="348"/>
      <c r="L49" s="348"/>
      <c r="M49" s="364"/>
      <c r="N49" s="364"/>
      <c r="O49" s="291"/>
      <c r="P49" s="302"/>
      <c r="U49"/>
    </row>
    <row r="50" spans="1:21" collapsed="1">
      <c r="A50" s="91"/>
      <c r="B50" s="130"/>
      <c r="C50" s="436" t="s">
        <v>220</v>
      </c>
      <c r="D50" s="50"/>
      <c r="E50" s="213">
        <f>SUM(E30:E49)</f>
        <v>0</v>
      </c>
      <c r="F50" s="62"/>
      <c r="G50" s="214">
        <f>SUM(G30:G49)</f>
        <v>0</v>
      </c>
      <c r="H50" s="353"/>
      <c r="I50" s="358">
        <f>SUM(I30:I49)</f>
        <v>0</v>
      </c>
      <c r="J50" s="349"/>
      <c r="K50" s="350"/>
      <c r="L50" s="351"/>
      <c r="M50" s="215"/>
      <c r="N50" s="215"/>
      <c r="O50" s="220"/>
      <c r="P50" s="70"/>
    </row>
    <row r="51" spans="1:21" ht="15" thickBot="1">
      <c r="A51" s="91"/>
      <c r="B51" s="130"/>
      <c r="C51" s="130"/>
      <c r="D51" s="130"/>
      <c r="E51" s="130"/>
      <c r="F51" s="453"/>
      <c r="G51" s="130"/>
      <c r="H51" s="130"/>
      <c r="I51" s="130"/>
      <c r="J51" s="130"/>
      <c r="K51" s="130"/>
      <c r="L51" s="130"/>
      <c r="M51" s="130"/>
      <c r="N51" s="130"/>
      <c r="O51" s="291"/>
      <c r="P51" s="70"/>
    </row>
    <row r="52" spans="1:21" ht="23.65" customHeight="1">
      <c r="A52" s="91"/>
      <c r="B52" s="130"/>
      <c r="C52" s="646" t="s">
        <v>247</v>
      </c>
      <c r="D52" s="647"/>
      <c r="E52" s="647"/>
      <c r="F52" s="647"/>
      <c r="G52" s="647"/>
      <c r="H52" s="647"/>
      <c r="I52" s="648"/>
      <c r="J52" s="352"/>
      <c r="K52" s="130"/>
      <c r="L52" s="130"/>
      <c r="M52" s="130"/>
      <c r="N52" s="130"/>
      <c r="O52" s="291"/>
      <c r="P52" s="70"/>
    </row>
    <row r="53" spans="1:21" ht="60">
      <c r="A53" s="91"/>
      <c r="B53" s="130"/>
      <c r="C53" s="626" t="s">
        <v>242</v>
      </c>
      <c r="D53" s="627"/>
      <c r="E53" s="475" t="s">
        <v>248</v>
      </c>
      <c r="F53" s="476" t="s">
        <v>244</v>
      </c>
      <c r="G53" s="476" t="s">
        <v>252</v>
      </c>
      <c r="H53" s="477" t="s">
        <v>253</v>
      </c>
      <c r="I53" s="478" t="s">
        <v>254</v>
      </c>
      <c r="J53" s="44"/>
      <c r="K53" s="130"/>
      <c r="L53" s="130"/>
      <c r="M53" s="130"/>
      <c r="N53" s="130"/>
      <c r="O53" s="291"/>
      <c r="P53" s="70"/>
    </row>
    <row r="54" spans="1:21">
      <c r="A54" s="91"/>
      <c r="B54" s="130"/>
      <c r="C54" s="616" t="str">
        <f>'2. Detailed report of costs'!C15</f>
        <v>Indiquez ici la mesure et son numéro exemple : ME1 - Thermopompe</v>
      </c>
      <c r="D54" s="617"/>
      <c r="E54" s="425"/>
      <c r="F54" s="426"/>
      <c r="G54" s="427">
        <f>'2. Detailed report of costs'!J22</f>
        <v>0</v>
      </c>
      <c r="H54" s="428">
        <f>IFERROR(G54/F54,0)</f>
        <v>0</v>
      </c>
      <c r="I54" s="429"/>
      <c r="J54" s="130"/>
      <c r="K54" s="130"/>
      <c r="L54" s="130"/>
      <c r="M54" s="130"/>
      <c r="N54" s="130"/>
      <c r="O54" s="291"/>
      <c r="P54" s="70"/>
    </row>
    <row r="55" spans="1:21">
      <c r="A55" s="91"/>
      <c r="B55" s="130"/>
      <c r="C55" s="616" t="str">
        <f>IF(ISBLANK('2. Detailed report of costs'!C23),"",'2. Detailed report of costs'!C23)</f>
        <v/>
      </c>
      <c r="D55" s="617"/>
      <c r="E55" s="411"/>
      <c r="F55" s="412"/>
      <c r="G55" s="408">
        <f>'2. Detailed report of costs'!J30</f>
        <v>0</v>
      </c>
      <c r="H55" s="428">
        <f t="shared" ref="H55:H73" si="1">IFERROR(G55/F55,0)</f>
        <v>0</v>
      </c>
      <c r="I55" s="413"/>
      <c r="J55" s="130"/>
      <c r="K55" s="130"/>
      <c r="L55" s="130"/>
      <c r="M55" s="130"/>
      <c r="N55" s="130"/>
      <c r="O55" s="291"/>
      <c r="P55" s="70"/>
    </row>
    <row r="56" spans="1:21">
      <c r="A56" s="91"/>
      <c r="B56" s="130"/>
      <c r="C56" s="616" t="str">
        <f>IF(ISBLANK('2. Detailed report of costs'!C31),"",'2. Detailed report of costs'!C31)</f>
        <v/>
      </c>
      <c r="D56" s="617"/>
      <c r="E56" s="414"/>
      <c r="F56" s="412"/>
      <c r="G56" s="408">
        <f>'2. Detailed report of costs'!J38</f>
        <v>0</v>
      </c>
      <c r="H56" s="428">
        <f t="shared" si="1"/>
        <v>0</v>
      </c>
      <c r="I56" s="413"/>
      <c r="J56" s="130"/>
      <c r="K56" s="130"/>
      <c r="L56" s="130"/>
      <c r="M56" s="130"/>
      <c r="N56" s="130"/>
      <c r="O56" s="291"/>
      <c r="P56" s="70"/>
    </row>
    <row r="57" spans="1:21">
      <c r="A57" s="91"/>
      <c r="B57" s="130"/>
      <c r="C57" s="616" t="str">
        <f>IF(ISBLANK('2. Detailed report of costs'!C39),"",'2. Detailed report of costs'!C39)</f>
        <v/>
      </c>
      <c r="D57" s="617"/>
      <c r="E57" s="414"/>
      <c r="F57" s="412"/>
      <c r="G57" s="408">
        <f>'2. Detailed report of costs'!J46</f>
        <v>0</v>
      </c>
      <c r="H57" s="428">
        <f t="shared" si="1"/>
        <v>0</v>
      </c>
      <c r="I57" s="413"/>
      <c r="J57" s="130"/>
      <c r="K57" s="130"/>
      <c r="L57" s="130"/>
      <c r="M57" s="130"/>
      <c r="N57" s="130"/>
      <c r="O57" s="291"/>
      <c r="P57" s="70"/>
    </row>
    <row r="58" spans="1:21">
      <c r="A58" s="91"/>
      <c r="B58" s="130"/>
      <c r="C58" s="616" t="str">
        <f>IF(ISBLANK('2. Detailed report of costs'!C47),"",'2. Detailed report of costs'!C47)</f>
        <v/>
      </c>
      <c r="D58" s="617"/>
      <c r="E58" s="415"/>
      <c r="F58" s="416"/>
      <c r="G58" s="408">
        <f>'2. Detailed report of costs'!J54</f>
        <v>0</v>
      </c>
      <c r="H58" s="428">
        <f t="shared" si="1"/>
        <v>0</v>
      </c>
      <c r="I58" s="417"/>
      <c r="J58" s="130"/>
      <c r="K58" s="130"/>
      <c r="L58" s="130"/>
      <c r="M58" s="130"/>
      <c r="N58" s="130"/>
      <c r="O58" s="291"/>
      <c r="P58" s="70"/>
    </row>
    <row r="59" spans="1:21">
      <c r="A59" s="91"/>
      <c r="B59" s="130"/>
      <c r="C59" s="616" t="str">
        <f>IF(ISBLANK('2. Detailed report of costs'!C55),"",'2. Detailed report of costs'!C55)</f>
        <v/>
      </c>
      <c r="D59" s="617"/>
      <c r="E59" s="414"/>
      <c r="F59" s="412"/>
      <c r="G59" s="408">
        <f>'2. Detailed report of costs'!J62</f>
        <v>0</v>
      </c>
      <c r="H59" s="428">
        <f t="shared" si="1"/>
        <v>0</v>
      </c>
      <c r="I59" s="418"/>
      <c r="J59" s="130"/>
      <c r="K59" s="130"/>
      <c r="L59" s="130"/>
      <c r="M59" s="130"/>
      <c r="N59" s="130"/>
      <c r="O59" s="291"/>
      <c r="P59" s="70"/>
    </row>
    <row r="60" spans="1:21">
      <c r="A60" s="91"/>
      <c r="B60" s="130"/>
      <c r="C60" s="616" t="str">
        <f>IF(ISBLANK('2. Detailed report of costs'!C63),"",'2. Detailed report of costs'!C63)</f>
        <v/>
      </c>
      <c r="D60" s="617"/>
      <c r="E60" s="411"/>
      <c r="F60" s="412"/>
      <c r="G60" s="408">
        <f>'2. Detailed report of costs'!J70</f>
        <v>0</v>
      </c>
      <c r="H60" s="428">
        <f t="shared" si="1"/>
        <v>0</v>
      </c>
      <c r="I60" s="413"/>
      <c r="J60" s="130"/>
      <c r="K60" s="130"/>
      <c r="L60" s="130"/>
      <c r="M60" s="130"/>
      <c r="N60" s="130"/>
      <c r="O60" s="291"/>
      <c r="P60" s="70"/>
    </row>
    <row r="61" spans="1:21">
      <c r="A61" s="91"/>
      <c r="B61" s="130"/>
      <c r="C61" s="616" t="str">
        <f>IF(ISBLANK('2. Detailed report of costs'!C71),"",'2. Detailed report of costs'!C71)</f>
        <v/>
      </c>
      <c r="D61" s="617"/>
      <c r="E61" s="414"/>
      <c r="F61" s="412"/>
      <c r="G61" s="408">
        <f>'2. Detailed report of costs'!J78</f>
        <v>0</v>
      </c>
      <c r="H61" s="428">
        <f t="shared" si="1"/>
        <v>0</v>
      </c>
      <c r="I61" s="413"/>
      <c r="J61" s="130"/>
      <c r="K61" s="130"/>
      <c r="L61" s="130"/>
      <c r="M61" s="130"/>
      <c r="N61" s="130"/>
      <c r="O61" s="291"/>
      <c r="P61" s="70"/>
    </row>
    <row r="62" spans="1:21" hidden="1" outlineLevel="1">
      <c r="A62" s="91"/>
      <c r="B62" s="130"/>
      <c r="C62" s="616" t="str">
        <f>IF(ISBLANK('2. Detailed report of costs'!C79),"",'2. Detailed report of costs'!C79)</f>
        <v/>
      </c>
      <c r="D62" s="617"/>
      <c r="E62" s="414"/>
      <c r="F62" s="412"/>
      <c r="G62" s="408">
        <f>'2. Detailed report of costs'!J86</f>
        <v>0</v>
      </c>
      <c r="H62" s="428">
        <f t="shared" si="1"/>
        <v>0</v>
      </c>
      <c r="I62" s="413"/>
      <c r="J62" s="130"/>
      <c r="K62" s="130"/>
      <c r="L62" s="130"/>
      <c r="M62" s="130"/>
      <c r="N62" s="130"/>
      <c r="O62" s="291"/>
      <c r="P62" s="70"/>
    </row>
    <row r="63" spans="1:21" hidden="1" outlineLevel="1">
      <c r="A63" s="91"/>
      <c r="B63" s="130"/>
      <c r="C63" s="616" t="str">
        <f>IF(ISBLANK('2. Detailed report of costs'!C87),"",'2. Detailed report of costs'!C87)</f>
        <v/>
      </c>
      <c r="D63" s="617"/>
      <c r="E63" s="414"/>
      <c r="F63" s="412"/>
      <c r="G63" s="408">
        <f>'2. Detailed report of costs'!J94</f>
        <v>0</v>
      </c>
      <c r="H63" s="428">
        <f t="shared" si="1"/>
        <v>0</v>
      </c>
      <c r="I63" s="413"/>
      <c r="J63" s="130"/>
      <c r="K63" s="130"/>
      <c r="L63" s="130"/>
      <c r="M63" s="130"/>
      <c r="N63" s="130"/>
      <c r="O63" s="291"/>
      <c r="P63" s="70"/>
    </row>
    <row r="64" spans="1:21" hidden="1" outlineLevel="1">
      <c r="A64" s="91"/>
      <c r="B64" s="130"/>
      <c r="C64" s="616" t="str">
        <f>IF(ISBLANK('2. Detailed report of costs'!C95),"",'2. Detailed report of costs'!C95)</f>
        <v/>
      </c>
      <c r="D64" s="617"/>
      <c r="E64" s="414"/>
      <c r="F64" s="412"/>
      <c r="G64" s="408">
        <f>'2. Detailed report of costs'!J102</f>
        <v>0</v>
      </c>
      <c r="H64" s="428">
        <f t="shared" si="1"/>
        <v>0</v>
      </c>
      <c r="I64" s="413"/>
      <c r="J64" s="130"/>
      <c r="K64" s="130"/>
      <c r="L64" s="130"/>
      <c r="M64" s="130"/>
      <c r="N64" s="130"/>
      <c r="O64" s="291"/>
      <c r="P64" s="70"/>
    </row>
    <row r="65" spans="1:21" hidden="1" outlineLevel="1">
      <c r="A65" s="91"/>
      <c r="B65" s="130"/>
      <c r="C65" s="616" t="str">
        <f>IF(ISBLANK('2. Detailed report of costs'!C103),"",'2. Detailed report of costs'!C103)</f>
        <v/>
      </c>
      <c r="D65" s="617"/>
      <c r="E65" s="411"/>
      <c r="F65" s="412"/>
      <c r="G65" s="408">
        <f>'2. Detailed report of costs'!J110</f>
        <v>0</v>
      </c>
      <c r="H65" s="428">
        <f t="shared" si="1"/>
        <v>0</v>
      </c>
      <c r="I65" s="413"/>
      <c r="J65" s="130"/>
      <c r="K65" s="130"/>
      <c r="L65" s="130"/>
      <c r="M65" s="130"/>
      <c r="N65" s="130"/>
      <c r="O65" s="291"/>
      <c r="P65" s="70"/>
    </row>
    <row r="66" spans="1:21" hidden="1" outlineLevel="1">
      <c r="A66" s="91"/>
      <c r="B66" s="130"/>
      <c r="C66" s="616" t="str">
        <f>IF(ISBLANK('2. Detailed report of costs'!C111),"",'2. Detailed report of costs'!C111)</f>
        <v/>
      </c>
      <c r="D66" s="617"/>
      <c r="E66" s="414"/>
      <c r="F66" s="412"/>
      <c r="G66" s="408">
        <f>'2. Detailed report of costs'!J118</f>
        <v>0</v>
      </c>
      <c r="H66" s="428">
        <f t="shared" si="1"/>
        <v>0</v>
      </c>
      <c r="I66" s="413"/>
      <c r="J66" s="130"/>
      <c r="K66" s="130"/>
      <c r="L66" s="130"/>
      <c r="M66" s="130"/>
      <c r="N66" s="130"/>
      <c r="O66" s="299"/>
      <c r="P66" s="299"/>
      <c r="T66"/>
      <c r="U66"/>
    </row>
    <row r="67" spans="1:21" hidden="1" outlineLevel="1">
      <c r="A67" s="91"/>
      <c r="B67" s="130"/>
      <c r="C67" s="616" t="str">
        <f>IF(ISBLANK('2. Detailed report of costs'!C119),"",'2. Detailed report of costs'!C119)</f>
        <v/>
      </c>
      <c r="D67" s="617"/>
      <c r="E67" s="414"/>
      <c r="F67" s="412"/>
      <c r="G67" s="408">
        <f>'2. Detailed report of costs'!J126</f>
        <v>0</v>
      </c>
      <c r="H67" s="428">
        <f t="shared" si="1"/>
        <v>0</v>
      </c>
      <c r="I67" s="413"/>
      <c r="J67" s="130"/>
      <c r="K67" s="130"/>
      <c r="L67" s="130"/>
      <c r="M67" s="130"/>
      <c r="N67" s="130"/>
      <c r="O67" s="299"/>
      <c r="P67" s="299"/>
      <c r="T67"/>
      <c r="U67"/>
    </row>
    <row r="68" spans="1:21" hidden="1" outlineLevel="1">
      <c r="A68" s="91"/>
      <c r="B68" s="130"/>
      <c r="C68" s="616" t="str">
        <f>IF(ISBLANK('2. Detailed report of costs'!C127),"",'2. Detailed report of costs'!C127)</f>
        <v/>
      </c>
      <c r="D68" s="617"/>
      <c r="E68" s="414"/>
      <c r="F68" s="412"/>
      <c r="G68" s="408">
        <f>'2. Detailed report of costs'!J134</f>
        <v>0</v>
      </c>
      <c r="H68" s="428">
        <f t="shared" si="1"/>
        <v>0</v>
      </c>
      <c r="I68" s="413"/>
      <c r="J68" s="130"/>
      <c r="K68" s="130"/>
      <c r="L68" s="130"/>
      <c r="M68" s="130"/>
      <c r="N68" s="130"/>
      <c r="O68" s="299"/>
      <c r="P68" s="299"/>
      <c r="T68"/>
      <c r="U68"/>
    </row>
    <row r="69" spans="1:21" hidden="1" outlineLevel="1">
      <c r="A69" s="91"/>
      <c r="B69" s="130"/>
      <c r="C69" s="616" t="str">
        <f>IF(ISBLANK('2. Detailed report of costs'!C135),"",'2. Detailed report of costs'!C135)</f>
        <v/>
      </c>
      <c r="D69" s="617"/>
      <c r="E69" s="414"/>
      <c r="F69" s="412"/>
      <c r="G69" s="408">
        <f>'2. Detailed report of costs'!J142</f>
        <v>0</v>
      </c>
      <c r="H69" s="428">
        <f t="shared" si="1"/>
        <v>0</v>
      </c>
      <c r="I69" s="413"/>
      <c r="J69" s="130"/>
      <c r="K69" s="130"/>
      <c r="L69" s="130"/>
      <c r="M69" s="130"/>
      <c r="N69" s="130"/>
      <c r="O69" s="299"/>
      <c r="P69" s="299"/>
      <c r="T69"/>
      <c r="U69"/>
    </row>
    <row r="70" spans="1:21" hidden="1" outlineLevel="1">
      <c r="A70" s="91"/>
      <c r="B70" s="130"/>
      <c r="C70" s="616" t="str">
        <f>IF(ISBLANK('2. Detailed report of costs'!C143),"",'2. Detailed report of costs'!C143)</f>
        <v/>
      </c>
      <c r="D70" s="617"/>
      <c r="E70" s="411"/>
      <c r="F70" s="412"/>
      <c r="G70" s="408">
        <f>'2. Detailed report of costs'!J150</f>
        <v>0</v>
      </c>
      <c r="H70" s="428">
        <f t="shared" si="1"/>
        <v>0</v>
      </c>
      <c r="I70" s="413"/>
      <c r="J70" s="130"/>
      <c r="K70" s="130"/>
      <c r="L70" s="130"/>
      <c r="M70" s="130"/>
      <c r="N70" s="130"/>
      <c r="O70" s="299"/>
      <c r="P70" s="299"/>
      <c r="T70"/>
      <c r="U70"/>
    </row>
    <row r="71" spans="1:21" hidden="1" outlineLevel="1">
      <c r="A71" s="91"/>
      <c r="B71" s="130"/>
      <c r="C71" s="616" t="str">
        <f>IF(ISBLANK('2. Detailed report of costs'!C151),"",'2. Detailed report of costs'!C151)</f>
        <v/>
      </c>
      <c r="D71" s="617"/>
      <c r="E71" s="414"/>
      <c r="F71" s="412"/>
      <c r="G71" s="408">
        <f>'2. Detailed report of costs'!J158</f>
        <v>0</v>
      </c>
      <c r="H71" s="428">
        <f t="shared" si="1"/>
        <v>0</v>
      </c>
      <c r="I71" s="413"/>
      <c r="J71" s="130"/>
      <c r="K71" s="130"/>
      <c r="L71" s="130"/>
      <c r="M71" s="130"/>
      <c r="N71" s="130"/>
      <c r="O71" s="299"/>
      <c r="P71" s="299"/>
      <c r="T71"/>
      <c r="U71"/>
    </row>
    <row r="72" spans="1:21" hidden="1" outlineLevel="1">
      <c r="A72" s="91"/>
      <c r="B72" s="130"/>
      <c r="C72" s="616" t="str">
        <f>IF(ISBLANK('2. Detailed report of costs'!C159),"",'2. Detailed report of costs'!C159)</f>
        <v/>
      </c>
      <c r="D72" s="617"/>
      <c r="E72" s="414"/>
      <c r="F72" s="412"/>
      <c r="G72" s="408">
        <f>'2. Detailed report of costs'!J166</f>
        <v>0</v>
      </c>
      <c r="H72" s="428">
        <f t="shared" si="1"/>
        <v>0</v>
      </c>
      <c r="I72" s="413"/>
      <c r="J72" s="130"/>
      <c r="K72" s="130"/>
      <c r="L72" s="130"/>
      <c r="M72" s="130"/>
      <c r="N72" s="130"/>
      <c r="O72" s="299"/>
      <c r="P72" s="299"/>
      <c r="T72"/>
      <c r="U72"/>
    </row>
    <row r="73" spans="1:21" ht="15" hidden="1" outlineLevel="1" thickBot="1">
      <c r="A73" s="91"/>
      <c r="B73" s="130"/>
      <c r="C73" s="616" t="str">
        <f>IF(ISBLANK('2. Detailed report of costs'!C167),"",'2. Detailed report of costs'!C167)</f>
        <v/>
      </c>
      <c r="D73" s="617"/>
      <c r="E73" s="419"/>
      <c r="F73" s="420"/>
      <c r="G73" s="408">
        <f>'2. Detailed report of costs'!J174</f>
        <v>0</v>
      </c>
      <c r="H73" s="428">
        <f t="shared" si="1"/>
        <v>0</v>
      </c>
      <c r="I73" s="421"/>
      <c r="J73" s="130"/>
      <c r="K73" s="130"/>
      <c r="L73" s="130"/>
      <c r="M73" s="130"/>
      <c r="N73" s="130"/>
      <c r="O73" s="299"/>
      <c r="P73" s="299"/>
      <c r="T73"/>
      <c r="U73"/>
    </row>
    <row r="74" spans="1:21" ht="13.35" customHeight="1" collapsed="1">
      <c r="A74" s="91"/>
      <c r="B74" s="130"/>
      <c r="C74" s="436" t="s">
        <v>220</v>
      </c>
      <c r="D74" s="130"/>
      <c r="E74" s="213">
        <f>SUM(E54:E73)</f>
        <v>0</v>
      </c>
      <c r="F74" s="215"/>
      <c r="G74" s="214">
        <f>SUM(G54:G73)</f>
        <v>0</v>
      </c>
      <c r="H74" s="215"/>
      <c r="I74" s="358">
        <f>SUM(I54:I73)</f>
        <v>0</v>
      </c>
      <c r="J74" s="62"/>
      <c r="K74" s="130"/>
      <c r="L74" s="130"/>
      <c r="M74" s="130"/>
      <c r="N74" s="130"/>
      <c r="O74" s="299"/>
      <c r="P74" s="299"/>
      <c r="T74"/>
      <c r="U74"/>
    </row>
    <row r="75" spans="1:21" ht="13.35" customHeight="1">
      <c r="A75" s="91"/>
      <c r="B75" s="130"/>
      <c r="C75" s="130"/>
      <c r="D75" s="130"/>
      <c r="E75" s="130"/>
      <c r="F75" s="453"/>
      <c r="G75" s="130"/>
      <c r="H75" s="130"/>
      <c r="I75" s="130"/>
      <c r="J75" s="130"/>
      <c r="K75" s="130"/>
      <c r="L75" s="130"/>
      <c r="M75" s="130"/>
      <c r="N75" s="130"/>
      <c r="O75" s="299"/>
      <c r="P75" s="299"/>
      <c r="T75"/>
      <c r="U75"/>
    </row>
    <row r="76" spans="1:21" ht="12.6" customHeight="1">
      <c r="A76" s="91"/>
      <c r="B76" s="44"/>
      <c r="C76" s="218" t="s">
        <v>249</v>
      </c>
      <c r="D76" s="50"/>
      <c r="E76" s="62"/>
      <c r="F76" s="62"/>
      <c r="G76" s="62"/>
      <c r="H76" s="62"/>
      <c r="I76" s="62"/>
      <c r="J76" s="62"/>
      <c r="K76" s="62"/>
      <c r="L76" s="62"/>
      <c r="M76" s="62"/>
      <c r="N76" s="62"/>
      <c r="O76" s="299"/>
      <c r="P76" s="299"/>
      <c r="T76"/>
      <c r="U76"/>
    </row>
    <row r="77" spans="1:21" ht="15" customHeight="1">
      <c r="A77" s="91"/>
      <c r="B77" s="44"/>
      <c r="C77" s="218" t="s">
        <v>250</v>
      </c>
      <c r="D77" s="50"/>
      <c r="E77" s="62"/>
      <c r="F77" s="62"/>
      <c r="G77" s="62"/>
      <c r="H77" s="62"/>
      <c r="I77" s="62"/>
      <c r="J77" s="62"/>
      <c r="K77" s="62"/>
      <c r="L77" s="62"/>
      <c r="M77" s="62"/>
      <c r="N77" s="62"/>
      <c r="O77" s="299"/>
      <c r="P77" s="299"/>
      <c r="T77"/>
      <c r="U77"/>
    </row>
    <row r="78" spans="1:21" s="70" customFormat="1">
      <c r="A78" s="91"/>
      <c r="B78" s="44"/>
      <c r="C78" s="216"/>
      <c r="D78" s="50"/>
      <c r="E78" s="62"/>
      <c r="F78" s="62"/>
      <c r="G78" s="62"/>
      <c r="H78" s="62"/>
      <c r="I78" s="62"/>
      <c r="J78" s="62"/>
      <c r="K78" s="62"/>
      <c r="L78" s="62"/>
      <c r="M78" s="62"/>
      <c r="N78" s="62"/>
      <c r="O78" s="302"/>
      <c r="P78" s="302"/>
      <c r="Q78" s="302"/>
      <c r="R78" s="302"/>
      <c r="S78" s="302"/>
    </row>
    <row r="79" spans="1:21" s="70" customFormat="1">
      <c r="A79" s="92"/>
      <c r="C79" s="219"/>
      <c r="D79" s="84"/>
      <c r="E79" s="220"/>
      <c r="F79" s="220"/>
      <c r="G79" s="220"/>
      <c r="H79" s="220"/>
      <c r="I79" s="220"/>
      <c r="J79" s="220"/>
      <c r="K79" s="220"/>
      <c r="L79" s="220"/>
      <c r="M79" s="220"/>
      <c r="N79" s="220"/>
      <c r="O79" s="302"/>
      <c r="P79" s="302"/>
      <c r="Q79" s="302"/>
      <c r="R79" s="302"/>
      <c r="S79" s="302"/>
    </row>
    <row r="80" spans="1:21" ht="14.1" customHeight="1">
      <c r="B80" s="221"/>
      <c r="C80" s="479" t="s">
        <v>255</v>
      </c>
      <c r="D80" s="221"/>
      <c r="E80" s="221"/>
      <c r="F80" s="454"/>
      <c r="G80" s="221"/>
      <c r="H80" s="221"/>
      <c r="I80" s="221"/>
      <c r="J80" s="221"/>
      <c r="K80" s="221"/>
      <c r="L80" s="221"/>
      <c r="M80" s="221"/>
      <c r="N80" s="221"/>
      <c r="O80" s="302"/>
      <c r="P80" s="299"/>
      <c r="T80"/>
      <c r="U80"/>
    </row>
    <row r="81" spans="1:21" ht="6.6" customHeight="1">
      <c r="B81" s="44"/>
      <c r="C81" s="44"/>
      <c r="D81" s="44"/>
      <c r="E81" s="44"/>
      <c r="F81" s="288"/>
      <c r="G81" s="44"/>
      <c r="H81" s="44"/>
      <c r="I81" s="44"/>
      <c r="J81" s="44"/>
      <c r="K81" s="44"/>
      <c r="L81" s="44"/>
      <c r="M81" s="44"/>
      <c r="N81" s="44"/>
      <c r="O81" s="302"/>
      <c r="P81" s="299"/>
      <c r="T81"/>
      <c r="U81"/>
    </row>
    <row r="82" spans="1:21" ht="30.6" customHeight="1">
      <c r="B82" s="44"/>
      <c r="C82" s="628" t="s">
        <v>256</v>
      </c>
      <c r="D82" s="628"/>
      <c r="E82" s="628"/>
      <c r="F82" s="628"/>
      <c r="G82" s="628"/>
      <c r="H82" s="628"/>
      <c r="I82" s="628"/>
      <c r="J82" s="628"/>
      <c r="K82" s="628"/>
      <c r="L82" s="628"/>
      <c r="M82" s="628"/>
      <c r="N82" s="274"/>
      <c r="O82" s="302"/>
      <c r="P82" s="299"/>
      <c r="T82"/>
      <c r="U82"/>
    </row>
    <row r="83" spans="1:21" ht="11.1" customHeight="1" thickBot="1">
      <c r="B83" s="44"/>
      <c r="C83" s="150"/>
      <c r="D83" s="150"/>
      <c r="E83" s="150"/>
      <c r="F83" s="155"/>
      <c r="G83" s="150"/>
      <c r="H83" s="150"/>
      <c r="I83" s="150"/>
      <c r="J83" s="150"/>
      <c r="K83" s="150"/>
      <c r="L83" s="150"/>
      <c r="M83" s="150"/>
      <c r="N83" s="150"/>
      <c r="O83" s="302"/>
      <c r="P83" s="299"/>
      <c r="T83"/>
      <c r="U83"/>
    </row>
    <row r="84" spans="1:21" ht="13.5" customHeight="1" thickBot="1">
      <c r="B84" s="44"/>
      <c r="C84" s="480" t="s">
        <v>257</v>
      </c>
      <c r="D84" s="624"/>
      <c r="E84" s="625"/>
      <c r="F84" s="155"/>
      <c r="G84" s="150"/>
      <c r="H84" s="150"/>
      <c r="I84" s="150"/>
      <c r="J84" s="150"/>
      <c r="K84" s="150"/>
      <c r="L84" s="150"/>
      <c r="M84" s="150"/>
      <c r="N84" s="150"/>
      <c r="O84" s="302"/>
      <c r="P84" s="299"/>
      <c r="T84"/>
      <c r="U84"/>
    </row>
    <row r="85" spans="1:21" ht="7.15" customHeight="1" thickBot="1">
      <c r="B85" s="44"/>
      <c r="C85" s="150"/>
      <c r="D85" s="150"/>
      <c r="E85" s="150"/>
      <c r="F85" s="155"/>
      <c r="G85" s="150"/>
      <c r="H85" s="150"/>
      <c r="I85" s="150"/>
      <c r="J85" s="150"/>
      <c r="K85" s="150"/>
      <c r="L85" s="150"/>
      <c r="M85" s="150"/>
      <c r="N85" s="150"/>
      <c r="O85" s="302"/>
      <c r="P85" s="299"/>
      <c r="T85"/>
      <c r="U85"/>
    </row>
    <row r="86" spans="1:21" ht="14.65" customHeight="1" thickBot="1">
      <c r="B86" s="44"/>
      <c r="C86" s="137" t="s">
        <v>258</v>
      </c>
      <c r="D86" s="624"/>
      <c r="E86" s="625"/>
      <c r="F86" s="155"/>
      <c r="G86" s="150"/>
      <c r="H86" s="150"/>
      <c r="I86" s="150"/>
      <c r="J86" s="150"/>
      <c r="K86" s="150"/>
      <c r="L86" s="150"/>
      <c r="M86" s="150"/>
      <c r="N86" s="150"/>
      <c r="O86" s="302"/>
      <c r="P86" s="299"/>
      <c r="T86"/>
      <c r="U86"/>
    </row>
    <row r="87" spans="1:21" ht="7.15" customHeight="1">
      <c r="B87" s="44"/>
      <c r="C87" s="44"/>
      <c r="D87" s="44"/>
      <c r="E87" s="44"/>
      <c r="F87" s="288"/>
      <c r="G87" s="44"/>
      <c r="H87" s="44"/>
      <c r="I87" s="44"/>
      <c r="J87" s="44"/>
      <c r="K87" s="44"/>
      <c r="L87" s="44"/>
      <c r="M87" s="44"/>
      <c r="N87" s="44"/>
      <c r="O87" s="302"/>
      <c r="P87" s="299"/>
      <c r="T87"/>
      <c r="U87"/>
    </row>
    <row r="88" spans="1:21">
      <c r="B88" s="44"/>
      <c r="C88" s="129" t="s">
        <v>259</v>
      </c>
      <c r="D88" s="50"/>
      <c r="E88" s="50"/>
      <c r="F88" s="62"/>
      <c r="G88" s="50"/>
      <c r="H88" s="50"/>
      <c r="I88" s="50"/>
      <c r="J88" s="50"/>
      <c r="K88" s="44"/>
      <c r="L88" s="44"/>
      <c r="M88" s="44"/>
      <c r="N88" s="44"/>
      <c r="O88" s="302"/>
      <c r="P88" s="299"/>
      <c r="T88"/>
      <c r="U88"/>
    </row>
    <row r="89" spans="1:21" ht="13.35" customHeight="1" thickBot="1">
      <c r="B89" s="44"/>
      <c r="C89" s="129"/>
      <c r="D89" s="50"/>
      <c r="E89" s="50"/>
      <c r="F89" s="62"/>
      <c r="G89" s="50"/>
      <c r="H89" s="50"/>
      <c r="I89" s="50"/>
      <c r="J89" s="50"/>
      <c r="K89" s="44"/>
      <c r="L89" s="44"/>
      <c r="M89" s="44"/>
      <c r="N89" s="44"/>
      <c r="O89" s="302"/>
      <c r="P89" s="299"/>
      <c r="T89"/>
      <c r="U89"/>
    </row>
    <row r="90" spans="1:21" s="70" customFormat="1" ht="15">
      <c r="B90" s="44"/>
      <c r="C90" s="481" t="s">
        <v>190</v>
      </c>
      <c r="D90" s="443" t="s">
        <v>14</v>
      </c>
      <c r="E90" s="443" t="s">
        <v>15</v>
      </c>
      <c r="F90" s="443" t="s">
        <v>16</v>
      </c>
      <c r="G90" s="443" t="s">
        <v>17</v>
      </c>
      <c r="H90" s="443" t="s">
        <v>18</v>
      </c>
      <c r="I90" s="443" t="s">
        <v>19</v>
      </c>
      <c r="J90" s="443" t="s">
        <v>20</v>
      </c>
      <c r="K90" s="443" t="s">
        <v>21</v>
      </c>
      <c r="L90" s="443" t="s">
        <v>82</v>
      </c>
      <c r="M90" s="444" t="s">
        <v>83</v>
      </c>
      <c r="N90" s="44"/>
      <c r="O90" s="302"/>
      <c r="P90" s="302"/>
      <c r="Q90" s="302"/>
      <c r="R90" s="302"/>
    </row>
    <row r="91" spans="1:21" s="70" customFormat="1">
      <c r="A91" s="223"/>
      <c r="B91" s="44"/>
      <c r="C91" s="482" t="s">
        <v>266</v>
      </c>
      <c r="D91" s="224" t="str">
        <f t="shared" ref="D91:M91" si="2">IF($D$84="Industriel/Commercial",D125,D126)</f>
        <v>NON</v>
      </c>
      <c r="E91" s="224" t="str">
        <f t="shared" si="2"/>
        <v>NON</v>
      </c>
      <c r="F91" s="224" t="str">
        <f t="shared" si="2"/>
        <v>NON</v>
      </c>
      <c r="G91" s="224" t="str">
        <f t="shared" si="2"/>
        <v>NON</v>
      </c>
      <c r="H91" s="224" t="str">
        <f t="shared" si="2"/>
        <v>NON</v>
      </c>
      <c r="I91" s="224" t="str">
        <f t="shared" si="2"/>
        <v>NON</v>
      </c>
      <c r="J91" s="224" t="str">
        <f t="shared" si="2"/>
        <v>NON</v>
      </c>
      <c r="K91" s="224" t="str">
        <f t="shared" si="2"/>
        <v>NON</v>
      </c>
      <c r="L91" s="224" t="str">
        <f t="shared" si="2"/>
        <v>NON</v>
      </c>
      <c r="M91" s="445" t="str">
        <f t="shared" si="2"/>
        <v>NON</v>
      </c>
      <c r="N91" s="44"/>
      <c r="O91" s="302"/>
      <c r="P91" s="302"/>
      <c r="Q91" s="302"/>
      <c r="R91" s="302"/>
    </row>
    <row r="92" spans="1:21" s="70" customFormat="1">
      <c r="A92" s="223"/>
      <c r="B92" s="44"/>
      <c r="C92" s="483" t="s">
        <v>260</v>
      </c>
      <c r="D92" s="225">
        <f t="shared" ref="D92:M92" si="3">IF(D91="OUI",D129,0)</f>
        <v>0</v>
      </c>
      <c r="E92" s="225">
        <f t="shared" si="3"/>
        <v>0</v>
      </c>
      <c r="F92" s="225">
        <f t="shared" si="3"/>
        <v>0</v>
      </c>
      <c r="G92" s="225">
        <f t="shared" si="3"/>
        <v>0</v>
      </c>
      <c r="H92" s="225">
        <f t="shared" si="3"/>
        <v>0</v>
      </c>
      <c r="I92" s="225">
        <f t="shared" si="3"/>
        <v>0</v>
      </c>
      <c r="J92" s="225">
        <f t="shared" si="3"/>
        <v>0</v>
      </c>
      <c r="K92" s="225">
        <f t="shared" si="3"/>
        <v>0</v>
      </c>
      <c r="L92" s="225">
        <f t="shared" si="3"/>
        <v>0</v>
      </c>
      <c r="M92" s="446">
        <f t="shared" si="3"/>
        <v>0</v>
      </c>
      <c r="N92" s="44"/>
      <c r="O92" s="302"/>
      <c r="P92" s="302"/>
      <c r="Q92" s="302"/>
      <c r="R92" s="302"/>
    </row>
    <row r="93" spans="1:21" s="70" customFormat="1">
      <c r="B93" s="44"/>
      <c r="C93" s="483" t="s">
        <v>261</v>
      </c>
      <c r="D93" s="226">
        <f t="shared" ref="D93:M93" si="4">D92*D130</f>
        <v>0</v>
      </c>
      <c r="E93" s="226">
        <f t="shared" si="4"/>
        <v>0</v>
      </c>
      <c r="F93" s="226">
        <f t="shared" si="4"/>
        <v>0</v>
      </c>
      <c r="G93" s="226">
        <f t="shared" si="4"/>
        <v>0</v>
      </c>
      <c r="H93" s="226">
        <f t="shared" si="4"/>
        <v>0</v>
      </c>
      <c r="I93" s="226">
        <f t="shared" si="4"/>
        <v>0</v>
      </c>
      <c r="J93" s="226">
        <f t="shared" si="4"/>
        <v>0</v>
      </c>
      <c r="K93" s="226">
        <f t="shared" si="4"/>
        <v>0</v>
      </c>
      <c r="L93" s="226">
        <f t="shared" si="4"/>
        <v>0</v>
      </c>
      <c r="M93" s="447">
        <f t="shared" si="4"/>
        <v>0</v>
      </c>
      <c r="N93" s="44"/>
      <c r="O93" s="302"/>
      <c r="P93" s="302"/>
      <c r="Q93" s="302"/>
      <c r="R93" s="302"/>
    </row>
    <row r="94" spans="1:21" s="70" customFormat="1" ht="24">
      <c r="B94" s="44"/>
      <c r="C94" s="482" t="s">
        <v>262</v>
      </c>
      <c r="D94" s="226">
        <f t="shared" ref="D94:M94" si="5">IF(D134="OUI",D93,IF(D132-D131&gt;0,D132-D131,0))</f>
        <v>0</v>
      </c>
      <c r="E94" s="226">
        <f t="shared" si="5"/>
        <v>0</v>
      </c>
      <c r="F94" s="226">
        <f t="shared" si="5"/>
        <v>0</v>
      </c>
      <c r="G94" s="226">
        <f t="shared" si="5"/>
        <v>0</v>
      </c>
      <c r="H94" s="226">
        <f t="shared" si="5"/>
        <v>0</v>
      </c>
      <c r="I94" s="226">
        <f t="shared" si="5"/>
        <v>0</v>
      </c>
      <c r="J94" s="226">
        <f t="shared" si="5"/>
        <v>0</v>
      </c>
      <c r="K94" s="226">
        <f t="shared" si="5"/>
        <v>0</v>
      </c>
      <c r="L94" s="226">
        <f t="shared" si="5"/>
        <v>0</v>
      </c>
      <c r="M94" s="447">
        <f t="shared" si="5"/>
        <v>0</v>
      </c>
      <c r="N94" s="44"/>
      <c r="O94" s="302"/>
      <c r="P94" s="302"/>
      <c r="Q94" s="302"/>
      <c r="R94" s="302"/>
    </row>
    <row r="95" spans="1:21" s="70" customFormat="1" ht="15" thickBot="1">
      <c r="B95" s="44"/>
      <c r="C95" s="482" t="s">
        <v>263</v>
      </c>
      <c r="D95" s="448">
        <f>IF(D91="OUI",IF($D$86="Préliminaire - avant travaux",$G30,$G54),0)</f>
        <v>0</v>
      </c>
      <c r="E95" s="448">
        <f>IF(E91="OUI",IF($D$86="Préliminaire - avant travaux",$G31,$G55),0)</f>
        <v>0</v>
      </c>
      <c r="F95" s="448">
        <f>IF(F91="OUI",IF($D$86="Préliminaire - avant travaux",$G32,$G56),0)</f>
        <v>0</v>
      </c>
      <c r="G95" s="448">
        <f>IF(G91="OUI",IF($D$86="Préliminaire - avant travaux",$G33,G57),0)</f>
        <v>0</v>
      </c>
      <c r="H95" s="448">
        <f>IF(H91="OUI",IF($D$86="Préliminaire - avant travaux",$G34,$G58),0)</f>
        <v>0</v>
      </c>
      <c r="I95" s="448">
        <f>IF(I91="OUI",IF($D$86="Préliminaire - avant travaux",$G35,$G59),0)</f>
        <v>0</v>
      </c>
      <c r="J95" s="448">
        <f>IF(J91="OUI",IF($D$86="Préliminaire - avant travaux",$G36,$G60),0)</f>
        <v>0</v>
      </c>
      <c r="K95" s="448">
        <f>IF(K91="OUI",IF($D$86="Préliminaire - avant travaux",$G37,$G61),0)</f>
        <v>0</v>
      </c>
      <c r="L95" s="448">
        <f>IF(L91="OUI",IF($D$86="Préliminaire - avant travaux",$G38,$G62),0)</f>
        <v>0</v>
      </c>
      <c r="M95" s="449">
        <f>IF(M91="OUI",IF($D$86="Préliminaire - avant travaux",$G39,$G63),0)</f>
        <v>0</v>
      </c>
      <c r="N95" s="44"/>
      <c r="O95" s="302"/>
      <c r="P95" s="302"/>
      <c r="Q95" s="302"/>
      <c r="R95" s="302"/>
    </row>
    <row r="96" spans="1:21" s="70" customFormat="1">
      <c r="B96" s="44"/>
      <c r="C96" s="217"/>
      <c r="D96" s="44"/>
      <c r="E96" s="44"/>
      <c r="F96" s="288"/>
      <c r="G96" s="44"/>
      <c r="H96" s="44"/>
      <c r="I96" s="44"/>
      <c r="J96" s="44"/>
      <c r="K96" s="44"/>
      <c r="L96" s="44"/>
      <c r="M96" s="44"/>
      <c r="N96" s="44"/>
      <c r="O96" s="302"/>
      <c r="P96" s="302"/>
      <c r="Q96" s="302"/>
      <c r="R96" s="302"/>
    </row>
    <row r="97" spans="1:18" s="70" customFormat="1">
      <c r="B97" s="44"/>
      <c r="C97" s="217"/>
      <c r="D97" s="44"/>
      <c r="E97" s="44"/>
      <c r="F97" s="288"/>
      <c r="G97" s="44"/>
      <c r="H97" s="44"/>
      <c r="I97" s="44"/>
      <c r="J97" s="44"/>
      <c r="K97" s="44"/>
      <c r="L97" s="44"/>
      <c r="M97" s="44"/>
      <c r="N97" s="44"/>
      <c r="O97" s="302"/>
      <c r="P97" s="302"/>
      <c r="Q97" s="302"/>
      <c r="R97" s="302"/>
    </row>
    <row r="98" spans="1:18" s="70" customFormat="1">
      <c r="B98" s="44"/>
      <c r="C98" s="436" t="s">
        <v>264</v>
      </c>
      <c r="D98" s="44"/>
      <c r="E98" s="44"/>
      <c r="F98" s="288"/>
      <c r="G98" s="44"/>
      <c r="H98" s="44"/>
      <c r="I98" s="44"/>
      <c r="J98" s="44"/>
      <c r="K98" s="44"/>
      <c r="L98" s="44"/>
      <c r="M98" s="44"/>
      <c r="N98" s="44"/>
      <c r="O98" s="302"/>
      <c r="P98" s="302"/>
      <c r="Q98" s="302"/>
      <c r="R98" s="302"/>
    </row>
    <row r="99" spans="1:18" s="70" customFormat="1" ht="15" hidden="1" outlineLevel="1">
      <c r="B99" s="44"/>
      <c r="C99" s="481" t="s">
        <v>190</v>
      </c>
      <c r="D99" s="443" t="s">
        <v>84</v>
      </c>
      <c r="E99" s="443" t="s">
        <v>85</v>
      </c>
      <c r="F99" s="443" t="s">
        <v>86</v>
      </c>
      <c r="G99" s="443" t="s">
        <v>87</v>
      </c>
      <c r="H99" s="443" t="s">
        <v>88</v>
      </c>
      <c r="I99" s="443" t="s">
        <v>89</v>
      </c>
      <c r="J99" s="443" t="s">
        <v>90</v>
      </c>
      <c r="K99" s="443" t="s">
        <v>91</v>
      </c>
      <c r="L99" s="443" t="s">
        <v>92</v>
      </c>
      <c r="M99" s="444" t="s">
        <v>93</v>
      </c>
      <c r="N99" s="44"/>
      <c r="O99" s="302"/>
      <c r="P99" s="302"/>
      <c r="Q99" s="302"/>
      <c r="R99" s="302"/>
    </row>
    <row r="100" spans="1:18" s="70" customFormat="1" hidden="1" outlineLevel="1">
      <c r="A100" s="223"/>
      <c r="B100" s="44"/>
      <c r="C100" s="482" t="s">
        <v>266</v>
      </c>
      <c r="D100" s="224" t="str">
        <f t="shared" ref="D100:M100" si="6">IF($D$84="Industriel/Commercial",O125,O126)</f>
        <v>NON</v>
      </c>
      <c r="E100" s="224" t="str">
        <f t="shared" si="6"/>
        <v>NON</v>
      </c>
      <c r="F100" s="224" t="str">
        <f t="shared" si="6"/>
        <v>NON</v>
      </c>
      <c r="G100" s="224" t="str">
        <f t="shared" si="6"/>
        <v>NON</v>
      </c>
      <c r="H100" s="224" t="str">
        <f t="shared" si="6"/>
        <v>NON</v>
      </c>
      <c r="I100" s="224" t="str">
        <f t="shared" si="6"/>
        <v>NON</v>
      </c>
      <c r="J100" s="224" t="str">
        <f t="shared" si="6"/>
        <v>NON</v>
      </c>
      <c r="K100" s="224" t="str">
        <f t="shared" si="6"/>
        <v>NON</v>
      </c>
      <c r="L100" s="224" t="str">
        <f t="shared" si="6"/>
        <v>NON</v>
      </c>
      <c r="M100" s="445" t="str">
        <f t="shared" si="6"/>
        <v>NON</v>
      </c>
      <c r="N100" s="44"/>
      <c r="O100" s="302"/>
      <c r="P100" s="302"/>
      <c r="Q100" s="302"/>
      <c r="R100" s="302"/>
    </row>
    <row r="101" spans="1:18" s="70" customFormat="1" hidden="1" outlineLevel="1">
      <c r="A101" s="223"/>
      <c r="B101" s="44"/>
      <c r="C101" s="483" t="s">
        <v>260</v>
      </c>
      <c r="D101" s="225">
        <f t="shared" ref="D101:M101" si="7">IF(D100="OUI",O129,0)</f>
        <v>0</v>
      </c>
      <c r="E101" s="225">
        <f t="shared" si="7"/>
        <v>0</v>
      </c>
      <c r="F101" s="225">
        <f t="shared" si="7"/>
        <v>0</v>
      </c>
      <c r="G101" s="225">
        <f t="shared" si="7"/>
        <v>0</v>
      </c>
      <c r="H101" s="225">
        <f t="shared" si="7"/>
        <v>0</v>
      </c>
      <c r="I101" s="225">
        <f t="shared" si="7"/>
        <v>0</v>
      </c>
      <c r="J101" s="225">
        <f t="shared" si="7"/>
        <v>0</v>
      </c>
      <c r="K101" s="225">
        <f t="shared" si="7"/>
        <v>0</v>
      </c>
      <c r="L101" s="225">
        <f t="shared" si="7"/>
        <v>0</v>
      </c>
      <c r="M101" s="446">
        <f t="shared" si="7"/>
        <v>0</v>
      </c>
      <c r="N101" s="44"/>
      <c r="O101" s="302"/>
      <c r="P101" s="302"/>
      <c r="Q101" s="302"/>
      <c r="R101" s="302"/>
    </row>
    <row r="102" spans="1:18" s="70" customFormat="1" hidden="1" outlineLevel="1">
      <c r="B102" s="44"/>
      <c r="C102" s="483" t="s">
        <v>261</v>
      </c>
      <c r="D102" s="226">
        <f t="shared" ref="D102:M102" si="8">D101*O130</f>
        <v>0</v>
      </c>
      <c r="E102" s="226">
        <f t="shared" si="8"/>
        <v>0</v>
      </c>
      <c r="F102" s="226">
        <f t="shared" si="8"/>
        <v>0</v>
      </c>
      <c r="G102" s="226">
        <f t="shared" si="8"/>
        <v>0</v>
      </c>
      <c r="H102" s="226">
        <f t="shared" si="8"/>
        <v>0</v>
      </c>
      <c r="I102" s="226">
        <f t="shared" si="8"/>
        <v>0</v>
      </c>
      <c r="J102" s="226">
        <f t="shared" si="8"/>
        <v>0</v>
      </c>
      <c r="K102" s="226">
        <f t="shared" si="8"/>
        <v>0</v>
      </c>
      <c r="L102" s="226">
        <f t="shared" si="8"/>
        <v>0</v>
      </c>
      <c r="M102" s="447">
        <f t="shared" si="8"/>
        <v>0</v>
      </c>
      <c r="N102" s="44"/>
      <c r="O102" s="302"/>
      <c r="P102" s="302"/>
      <c r="Q102" s="302"/>
      <c r="R102" s="302"/>
    </row>
    <row r="103" spans="1:18" s="70" customFormat="1" ht="24" hidden="1" outlineLevel="1">
      <c r="B103" s="44"/>
      <c r="C103" s="482" t="s">
        <v>262</v>
      </c>
      <c r="D103" s="226">
        <f t="shared" ref="D103:M103" si="9">IF(O134="OUI",D102,IF(O132-O131&gt;0,O132-O131,0))</f>
        <v>0</v>
      </c>
      <c r="E103" s="226">
        <f t="shared" si="9"/>
        <v>0</v>
      </c>
      <c r="F103" s="226">
        <f t="shared" si="9"/>
        <v>0</v>
      </c>
      <c r="G103" s="226">
        <f t="shared" si="9"/>
        <v>0</v>
      </c>
      <c r="H103" s="226">
        <f t="shared" si="9"/>
        <v>0</v>
      </c>
      <c r="I103" s="226">
        <f t="shared" si="9"/>
        <v>0</v>
      </c>
      <c r="J103" s="226">
        <f t="shared" si="9"/>
        <v>0</v>
      </c>
      <c r="K103" s="226">
        <f t="shared" si="9"/>
        <v>0</v>
      </c>
      <c r="L103" s="226">
        <f t="shared" si="9"/>
        <v>0</v>
      </c>
      <c r="M103" s="447">
        <f t="shared" si="9"/>
        <v>0</v>
      </c>
      <c r="N103" s="44"/>
      <c r="O103" s="302"/>
      <c r="P103" s="302"/>
      <c r="Q103" s="302"/>
      <c r="R103" s="302"/>
    </row>
    <row r="104" spans="1:18" s="70" customFormat="1" ht="15" hidden="1" outlineLevel="1" thickBot="1">
      <c r="B104" s="44"/>
      <c r="C104" s="482" t="s">
        <v>263</v>
      </c>
      <c r="D104" s="450">
        <f>IF(D100="OUI",IF($D$86="Préliminaire - avant travaux",$G40,$G64),0)</f>
        <v>0</v>
      </c>
      <c r="E104" s="450">
        <f>IF(E100="OUI",IF($D$86="Préliminaire - avant travaux",$G41,$G65),0)</f>
        <v>0</v>
      </c>
      <c r="F104" s="450">
        <f>IF(F100="OUI",IF($D$86="Préliminaire - avant travaux",$G42,$G66),0)</f>
        <v>0</v>
      </c>
      <c r="G104" s="450">
        <f>IF(G100="OUI",IF($D$86="Préliminaire - avant travaux",$G43,G67),0)</f>
        <v>0</v>
      </c>
      <c r="H104" s="450">
        <f>IF(H100="OUI",IF($D$86="Préliminaire - avant travaux",$G44,$G68),0)</f>
        <v>0</v>
      </c>
      <c r="I104" s="450">
        <f>IF(I100="OUI",IF($D$86="Préliminaire - avant travaux",$G45,$G69),0)</f>
        <v>0</v>
      </c>
      <c r="J104" s="450">
        <f>IF(J100="OUI",IF($D$86="Préliminaire - avant travaux",$G46,$G70),0)</f>
        <v>0</v>
      </c>
      <c r="K104" s="450">
        <f>IF(K100="OUI",IF($D$86="Préliminaire - avant travaux",$G47,$G71),0)</f>
        <v>0</v>
      </c>
      <c r="L104" s="450">
        <f>IF(L100="OUI",IF($D$86="Préliminaire - avant travaux",$G48,$G72),0)</f>
        <v>0</v>
      </c>
      <c r="M104" s="449">
        <f>IF(M100="OUI",IF($D$86="Préliminaire - avant travaux",$G49,$G73),0)</f>
        <v>0</v>
      </c>
      <c r="N104" s="44"/>
      <c r="O104" s="302"/>
      <c r="P104" s="302"/>
      <c r="Q104" s="302"/>
      <c r="R104" s="302"/>
    </row>
    <row r="105" spans="1:18" s="70" customFormat="1" collapsed="1">
      <c r="B105" s="44"/>
      <c r="C105" s="217" t="s">
        <v>265</v>
      </c>
      <c r="D105" s="435"/>
      <c r="E105" s="435"/>
      <c r="F105" s="435"/>
      <c r="G105" s="435"/>
      <c r="H105" s="435"/>
      <c r="I105" s="435"/>
      <c r="J105" s="435"/>
      <c r="K105" s="435"/>
      <c r="L105" s="435"/>
      <c r="M105" s="435"/>
      <c r="N105" s="44"/>
      <c r="O105" s="302"/>
      <c r="P105" s="302"/>
      <c r="Q105" s="302"/>
      <c r="R105" s="302"/>
    </row>
    <row r="106" spans="1:18" s="70" customFormat="1" ht="15" thickBot="1">
      <c r="B106" s="44"/>
      <c r="C106" s="434"/>
      <c r="D106" s="435"/>
      <c r="E106" s="435"/>
      <c r="F106" s="435"/>
      <c r="G106" s="435"/>
      <c r="H106" s="435"/>
      <c r="I106" s="435"/>
      <c r="J106" s="435"/>
      <c r="K106" s="435"/>
      <c r="L106" s="435"/>
      <c r="M106" s="435"/>
      <c r="N106" s="44"/>
      <c r="O106" s="302"/>
      <c r="P106" s="302"/>
      <c r="Q106" s="302"/>
      <c r="R106" s="302"/>
    </row>
    <row r="107" spans="1:18" s="70" customFormat="1" ht="15">
      <c r="B107" s="44"/>
      <c r="C107" s="434"/>
      <c r="D107" s="437" t="s">
        <v>22</v>
      </c>
      <c r="E107" s="435"/>
      <c r="F107" s="435"/>
      <c r="G107" s="435"/>
      <c r="H107" s="435"/>
      <c r="I107" s="435"/>
      <c r="J107" s="435"/>
      <c r="K107" s="435"/>
      <c r="L107" s="435"/>
      <c r="M107" s="435"/>
      <c r="N107" s="44"/>
      <c r="O107" s="302"/>
      <c r="P107" s="302"/>
      <c r="Q107" s="302"/>
      <c r="R107" s="302"/>
    </row>
    <row r="108" spans="1:18" s="70" customFormat="1">
      <c r="B108" s="44"/>
      <c r="C108" s="483" t="s">
        <v>261</v>
      </c>
      <c r="D108" s="438">
        <f>SUM(D93:M93,D102:M102)</f>
        <v>0</v>
      </c>
      <c r="E108" s="435"/>
      <c r="F108" s="435"/>
      <c r="G108" s="435"/>
      <c r="H108" s="435"/>
      <c r="I108" s="435"/>
      <c r="J108" s="435"/>
      <c r="K108" s="435"/>
      <c r="L108" s="435"/>
      <c r="M108" s="435"/>
      <c r="N108" s="44"/>
      <c r="O108" s="302"/>
      <c r="P108" s="302"/>
      <c r="Q108" s="302"/>
      <c r="R108" s="302"/>
    </row>
    <row r="109" spans="1:18" s="70" customFormat="1" ht="24">
      <c r="B109" s="44"/>
      <c r="C109" s="482" t="s">
        <v>262</v>
      </c>
      <c r="D109" s="438">
        <f>SUM(D94:M94,D103:M103)</f>
        <v>0</v>
      </c>
      <c r="E109" s="435"/>
      <c r="F109" s="435"/>
      <c r="G109" s="435"/>
      <c r="H109" s="435"/>
      <c r="I109" s="435"/>
      <c r="J109" s="435"/>
      <c r="K109" s="435"/>
      <c r="L109" s="435"/>
      <c r="M109" s="435"/>
      <c r="N109" s="44"/>
      <c r="O109" s="302"/>
      <c r="P109" s="302"/>
      <c r="Q109" s="302"/>
      <c r="R109" s="302"/>
    </row>
    <row r="110" spans="1:18" s="70" customFormat="1">
      <c r="B110" s="44"/>
      <c r="C110" s="482" t="s">
        <v>263</v>
      </c>
      <c r="D110" s="439">
        <f>SUM(D95:M95,D104:M104)</f>
        <v>0</v>
      </c>
      <c r="E110" s="435"/>
      <c r="F110" s="435"/>
      <c r="G110" s="435"/>
      <c r="H110" s="435"/>
      <c r="I110" s="435"/>
      <c r="J110" s="435"/>
      <c r="K110" s="435"/>
      <c r="L110" s="435"/>
      <c r="M110" s="435"/>
      <c r="N110" s="44"/>
      <c r="O110" s="302"/>
      <c r="P110" s="302"/>
      <c r="Q110" s="302"/>
      <c r="R110" s="302"/>
    </row>
    <row r="111" spans="1:18" s="70" customFormat="1">
      <c r="B111" s="44"/>
      <c r="C111" s="482" t="s">
        <v>267</v>
      </c>
      <c r="D111" s="440">
        <f>IF(Y137="OUI",D109,0.5*D110)</f>
        <v>0</v>
      </c>
      <c r="E111" s="435"/>
      <c r="F111" s="435"/>
      <c r="G111" s="435"/>
      <c r="H111" s="435"/>
      <c r="I111" s="435"/>
      <c r="J111" s="435"/>
      <c r="K111" s="435"/>
      <c r="L111" s="435"/>
      <c r="M111" s="435"/>
      <c r="N111" s="44"/>
      <c r="O111" s="302"/>
      <c r="P111" s="302"/>
      <c r="Q111" s="302"/>
      <c r="R111" s="302"/>
    </row>
    <row r="112" spans="1:18" s="70" customFormat="1">
      <c r="B112" s="44"/>
      <c r="C112" s="482" t="s">
        <v>268</v>
      </c>
      <c r="D112" s="438">
        <f>SUM('4. Request for payment of finan'!G27:H28)</f>
        <v>0</v>
      </c>
      <c r="E112" s="435"/>
      <c r="F112" s="435"/>
      <c r="G112" s="435"/>
      <c r="H112" s="435"/>
      <c r="I112" s="435"/>
      <c r="J112" s="435"/>
      <c r="K112" s="435"/>
      <c r="L112" s="435"/>
      <c r="M112" s="435"/>
      <c r="N112" s="44"/>
      <c r="O112" s="302"/>
      <c r="P112" s="302"/>
      <c r="Q112" s="302"/>
      <c r="R112" s="302"/>
    </row>
    <row r="113" spans="2:25" s="70" customFormat="1" ht="24">
      <c r="B113" s="44"/>
      <c r="C113" s="482" t="s">
        <v>269</v>
      </c>
      <c r="D113" s="441">
        <f>IF(Y141="NON",MIN((D110*0.75)-D112,D111),D111)</f>
        <v>0</v>
      </c>
      <c r="E113" s="435"/>
      <c r="F113" s="435"/>
      <c r="G113" s="435"/>
      <c r="H113" s="435"/>
      <c r="I113" s="435"/>
      <c r="J113" s="435"/>
      <c r="K113" s="435"/>
      <c r="L113" s="435"/>
      <c r="M113" s="435"/>
      <c r="N113" s="44"/>
      <c r="O113" s="302"/>
      <c r="P113" s="302"/>
      <c r="Q113" s="302"/>
      <c r="R113" s="302"/>
    </row>
    <row r="114" spans="2:25" s="70" customFormat="1" ht="15" thickBot="1">
      <c r="B114" s="44"/>
      <c r="C114" s="484" t="s">
        <v>270</v>
      </c>
      <c r="D114" s="442">
        <v>1000000</v>
      </c>
      <c r="E114" s="435"/>
      <c r="F114" s="435"/>
      <c r="G114" s="435"/>
      <c r="H114" s="435"/>
      <c r="I114" s="435"/>
      <c r="J114" s="435"/>
      <c r="K114" s="435"/>
      <c r="L114" s="435"/>
      <c r="M114" s="435"/>
      <c r="N114" s="44"/>
      <c r="O114" s="302"/>
      <c r="P114" s="302"/>
      <c r="Q114" s="302"/>
      <c r="R114" s="302"/>
    </row>
    <row r="115" spans="2:25" s="70" customFormat="1" ht="27" customHeight="1">
      <c r="B115" s="44"/>
      <c r="C115" s="613" t="s">
        <v>271</v>
      </c>
      <c r="D115" s="228">
        <f>IF(D113&gt;1000000,1000000,D113)</f>
        <v>0</v>
      </c>
      <c r="E115" s="365" t="str">
        <f>IF(D115&lt;1000,"    Requests for 1,000$ or less are handled case by case","")</f>
        <v xml:space="preserve">    Requests for 1,000$ or less are handled case by case</v>
      </c>
      <c r="F115" s="435"/>
      <c r="G115" s="435"/>
      <c r="H115" s="435"/>
      <c r="I115" s="435"/>
      <c r="J115" s="435"/>
      <c r="K115" s="435"/>
      <c r="L115" s="435"/>
      <c r="M115" s="435"/>
      <c r="N115" s="44"/>
      <c r="O115" s="302"/>
      <c r="P115" s="302"/>
      <c r="Q115" s="302"/>
      <c r="R115" s="302"/>
    </row>
    <row r="116" spans="2:25" s="70" customFormat="1" ht="11.65" customHeight="1">
      <c r="B116" s="44"/>
      <c r="C116" s="614"/>
      <c r="D116" s="44"/>
      <c r="E116" s="44"/>
      <c r="F116" s="288"/>
      <c r="G116" s="44"/>
      <c r="H116" s="44"/>
      <c r="I116" s="44"/>
      <c r="J116" s="44"/>
      <c r="K116" s="44"/>
      <c r="L116" s="227"/>
      <c r="M116" s="227"/>
      <c r="N116" s="44"/>
      <c r="O116" s="302"/>
      <c r="P116" s="302"/>
      <c r="Q116" s="302"/>
      <c r="R116" s="302"/>
      <c r="S116" s="302"/>
    </row>
    <row r="117" spans="2:25" s="70" customFormat="1" ht="36" customHeight="1">
      <c r="B117" s="44"/>
      <c r="C117" s="614"/>
      <c r="D117" s="44"/>
      <c r="E117" s="44"/>
      <c r="F117" s="288"/>
      <c r="G117" s="44"/>
      <c r="H117" s="44"/>
      <c r="I117" s="44"/>
      <c r="J117" s="44"/>
      <c r="K117" s="44"/>
      <c r="L117" s="227"/>
      <c r="M117" s="227"/>
      <c r="N117" s="44"/>
      <c r="O117" s="302"/>
      <c r="P117" s="302"/>
      <c r="Q117" s="302"/>
      <c r="R117" s="302"/>
      <c r="S117" s="302"/>
    </row>
    <row r="118" spans="2:25" ht="36" hidden="1" customHeight="1" thickBot="1">
      <c r="B118" s="70"/>
      <c r="C118" s="110" t="s">
        <v>23</v>
      </c>
      <c r="D118" s="70"/>
      <c r="E118" s="70"/>
      <c r="F118" s="455"/>
      <c r="G118" s="70"/>
      <c r="H118" s="70"/>
      <c r="I118" s="70"/>
      <c r="J118" s="70"/>
      <c r="K118" s="70"/>
      <c r="L118" s="70"/>
      <c r="M118" s="70"/>
      <c r="N118" s="70"/>
      <c r="O118" s="299"/>
      <c r="P118" s="299"/>
      <c r="T118"/>
      <c r="U118"/>
    </row>
    <row r="119" spans="2:25" s="70" customFormat="1" ht="36" hidden="1" customHeight="1" thickTop="1" thickBot="1">
      <c r="C119" s="229" t="s">
        <v>24</v>
      </c>
      <c r="D119" s="230" t="s">
        <v>25</v>
      </c>
      <c r="E119" s="230" t="s">
        <v>26</v>
      </c>
      <c r="F119" s="220"/>
      <c r="G119" s="84"/>
      <c r="H119" s="84"/>
      <c r="I119" s="84"/>
      <c r="O119" s="302"/>
      <c r="P119" s="302"/>
      <c r="Q119" s="302"/>
      <c r="R119" s="302"/>
      <c r="S119" s="302"/>
    </row>
    <row r="120" spans="2:25" s="70" customFormat="1" ht="36" hidden="1" customHeight="1" thickTop="1" thickBot="1">
      <c r="C120" s="231" t="s">
        <v>27</v>
      </c>
      <c r="D120" s="335">
        <v>1</v>
      </c>
      <c r="E120" s="232">
        <v>1</v>
      </c>
      <c r="F120" s="220"/>
      <c r="G120" s="84"/>
      <c r="H120" s="84"/>
      <c r="I120" s="84"/>
      <c r="Q120" s="302"/>
      <c r="R120" s="302"/>
      <c r="S120" s="302"/>
      <c r="T120" s="302"/>
      <c r="U120" s="302"/>
    </row>
    <row r="121" spans="2:25" s="70" customFormat="1" ht="36" hidden="1" customHeight="1" thickTop="1">
      <c r="F121" s="220"/>
      <c r="G121" s="84"/>
      <c r="H121" s="84"/>
      <c r="I121" s="84"/>
      <c r="Q121" s="302"/>
      <c r="R121" s="302"/>
      <c r="S121" s="302"/>
      <c r="T121" s="302"/>
      <c r="U121" s="302"/>
    </row>
    <row r="122" spans="2:25" s="70" customFormat="1" ht="36" hidden="1" customHeight="1">
      <c r="D122" s="233" t="s">
        <v>14</v>
      </c>
      <c r="E122" s="233" t="s">
        <v>15</v>
      </c>
      <c r="F122" s="233" t="s">
        <v>16</v>
      </c>
      <c r="G122" s="233" t="s">
        <v>17</v>
      </c>
      <c r="H122" s="233" t="s">
        <v>18</v>
      </c>
      <c r="I122" s="233" t="s">
        <v>19</v>
      </c>
      <c r="J122" s="233" t="s">
        <v>20</v>
      </c>
      <c r="K122" s="233" t="s">
        <v>21</v>
      </c>
      <c r="L122" s="233" t="s">
        <v>82</v>
      </c>
      <c r="M122" s="233" t="s">
        <v>83</v>
      </c>
      <c r="O122" s="433" t="s">
        <v>84</v>
      </c>
      <c r="P122" s="433" t="s">
        <v>85</v>
      </c>
      <c r="Q122" s="433" t="s">
        <v>86</v>
      </c>
      <c r="R122" s="433" t="s">
        <v>87</v>
      </c>
      <c r="S122" s="433" t="s">
        <v>88</v>
      </c>
      <c r="T122" s="433" t="s">
        <v>89</v>
      </c>
      <c r="U122" s="433" t="s">
        <v>90</v>
      </c>
      <c r="V122" s="433" t="s">
        <v>91</v>
      </c>
      <c r="W122" s="433" t="s">
        <v>92</v>
      </c>
      <c r="X122" s="433" t="s">
        <v>93</v>
      </c>
      <c r="Y122" s="234" t="s">
        <v>22</v>
      </c>
    </row>
    <row r="123" spans="2:25" s="70" customFormat="1" ht="36" hidden="1" customHeight="1">
      <c r="C123" s="118" t="s">
        <v>28</v>
      </c>
      <c r="D123" s="117"/>
      <c r="E123" s="117"/>
      <c r="F123" s="456"/>
      <c r="G123" s="117"/>
      <c r="H123" s="117"/>
      <c r="I123" s="117"/>
      <c r="J123" s="117"/>
      <c r="K123" s="117"/>
      <c r="L123" s="117"/>
      <c r="M123" s="117"/>
      <c r="O123" s="117"/>
      <c r="P123" s="117"/>
      <c r="Q123" s="117"/>
      <c r="R123" s="117"/>
      <c r="S123" s="117"/>
      <c r="T123" s="117"/>
      <c r="U123" s="117"/>
      <c r="V123" s="117"/>
      <c r="W123" s="117"/>
      <c r="X123" s="117"/>
      <c r="Y123" s="117"/>
    </row>
    <row r="124" spans="2:25" s="70" customFormat="1" ht="36" hidden="1" customHeight="1">
      <c r="C124" s="235" t="s">
        <v>29</v>
      </c>
      <c r="D124" s="236">
        <f>IF($D$86="Préliminaire - avant travaux",H30,H54)</f>
        <v>0</v>
      </c>
      <c r="E124" s="236">
        <f>IF($D$86="Préliminaire - avant travaux",H31,H55)</f>
        <v>0</v>
      </c>
      <c r="F124" s="236">
        <f>IF($D$86="Préliminaire - avant travaux",H32,H56)</f>
        <v>0</v>
      </c>
      <c r="G124" s="236">
        <f>IF($D$86="Préliminaire - avant travaux",H33,H57)</f>
        <v>0</v>
      </c>
      <c r="H124" s="236">
        <f>IF($D$86="Préliminaire - avant travaux",H34,H58)</f>
        <v>0</v>
      </c>
      <c r="I124" s="236">
        <f>IF($D$86="Préliminaire - avant travaux",H35,H59)</f>
        <v>0</v>
      </c>
      <c r="J124" s="236">
        <f>IF($D$86="Préliminaire - avant travaux",H36,H60)</f>
        <v>0</v>
      </c>
      <c r="K124" s="236">
        <f>IF($D$86="Préliminaire - avant travaux",H37,H61)</f>
        <v>0</v>
      </c>
      <c r="L124" s="236">
        <f>IF($D$86="Préliminaire - avant travaux",H38,H62)</f>
        <v>0</v>
      </c>
      <c r="M124" s="236">
        <f>IF($D$86="Préliminaire - avant travaux",H39,H63)</f>
        <v>0</v>
      </c>
      <c r="O124" s="236">
        <f>IF($D$86="Préliminaire - avant travaux",$H40,$H64)</f>
        <v>0</v>
      </c>
      <c r="P124" s="236">
        <f>IF($D$86="Préliminaire - avant travaux",$H41,$H65)</f>
        <v>0</v>
      </c>
      <c r="Q124" s="236">
        <f>IF($D$86="Préliminaire - avant travaux",H42,H66)</f>
        <v>0</v>
      </c>
      <c r="R124" s="236">
        <f>IF($D$86="Préliminaire - avant travaux",H43,H67)</f>
        <v>0</v>
      </c>
      <c r="S124" s="236">
        <f>IF($D$86="Préliminaire - avant travaux",H44,H68)</f>
        <v>0</v>
      </c>
      <c r="T124" s="236">
        <f>IF($D$86="Préliminaire - avant travaux",H45,H69)</f>
        <v>0</v>
      </c>
      <c r="U124" s="236">
        <f>IF($D$86="Préliminaire - avant travaux",H46,H70)</f>
        <v>0</v>
      </c>
      <c r="V124" s="236">
        <f>IF($D$86="Préliminaire - avant travaux",H47,H71)</f>
        <v>0</v>
      </c>
      <c r="W124" s="236">
        <f>IF($D$86="Préliminaire - avant travaux",H48,H72)</f>
        <v>0</v>
      </c>
      <c r="X124" s="236">
        <f>IF($D$86="Préliminaire - avant travaux",H49,H73)</f>
        <v>0</v>
      </c>
      <c r="Y124" s="237"/>
    </row>
    <row r="125" spans="2:25" s="70" customFormat="1" ht="36" hidden="1" customHeight="1">
      <c r="C125" s="235" t="s">
        <v>30</v>
      </c>
      <c r="D125" s="224" t="str">
        <f>IF(AND(D124&gt;=1,D124&lt;20),"Oui","NON")</f>
        <v>NON</v>
      </c>
      <c r="E125" s="224" t="str">
        <f>IF(AND(E124&gt;=1,E124&lt;20),"Oui","NON")</f>
        <v>NON</v>
      </c>
      <c r="F125" s="224" t="str">
        <f t="shared" ref="F125:I125" si="10">IF(AND(F124&gt;=1,F124&lt;20),"Oui","NON")</f>
        <v>NON</v>
      </c>
      <c r="G125" s="224" t="str">
        <f>IF(AND(G124&gt;=1,G124&lt;20),"Oui","NON")</f>
        <v>NON</v>
      </c>
      <c r="H125" s="224" t="str">
        <f t="shared" si="10"/>
        <v>NON</v>
      </c>
      <c r="I125" s="224" t="str">
        <f t="shared" si="10"/>
        <v>NON</v>
      </c>
      <c r="J125" s="224" t="str">
        <f>IF(AND(J124&gt;=1,J124&lt;20),"Oui","NON")</f>
        <v>NON</v>
      </c>
      <c r="K125" s="224" t="str">
        <f>IF(AND(K124&gt;=1,K124&lt;20),"Oui","NON")</f>
        <v>NON</v>
      </c>
      <c r="L125" s="224" t="str">
        <f t="shared" ref="L125:M125" si="11">IF(AND(L124&gt;=1,L124&lt;20),"Oui","NON")</f>
        <v>NON</v>
      </c>
      <c r="M125" s="224" t="str">
        <f t="shared" si="11"/>
        <v>NON</v>
      </c>
      <c r="O125" s="224" t="str">
        <f>IF(AND(O124&gt;=1,O124&lt;20),"Oui","NON")</f>
        <v>NON</v>
      </c>
      <c r="P125" s="224" t="str">
        <f>IF(AND(P124&gt;=1,P124&lt;20),"Oui","NON")</f>
        <v>NON</v>
      </c>
      <c r="Q125" s="224" t="str">
        <f t="shared" ref="Q125" si="12">IF(AND(Q124&gt;=1,Q124&lt;20),"Oui","NON")</f>
        <v>NON</v>
      </c>
      <c r="R125" s="224" t="str">
        <f>IF(AND(R124&gt;=1,R124&lt;20),"Oui","NON")</f>
        <v>NON</v>
      </c>
      <c r="S125" s="224" t="str">
        <f t="shared" ref="S125:T125" si="13">IF(AND(S124&gt;=1,S124&lt;20),"Oui","NON")</f>
        <v>NON</v>
      </c>
      <c r="T125" s="224" t="str">
        <f t="shared" si="13"/>
        <v>NON</v>
      </c>
      <c r="U125" s="224" t="str">
        <f>IF(AND(U124&gt;=1,U124&lt;20),"Oui","NON")</f>
        <v>NON</v>
      </c>
      <c r="V125" s="224" t="str">
        <f>IF(AND(V124&gt;=1,V124&lt;20),"Oui","NON")</f>
        <v>NON</v>
      </c>
      <c r="W125" s="224" t="str">
        <f t="shared" ref="W125:X125" si="14">IF(AND(W124&gt;=1,W124&lt;20),"Oui","NON")</f>
        <v>NON</v>
      </c>
      <c r="X125" s="224" t="str">
        <f t="shared" si="14"/>
        <v>NON</v>
      </c>
      <c r="Y125" s="237"/>
    </row>
    <row r="126" spans="2:25" s="70" customFormat="1" ht="36" hidden="1" customHeight="1">
      <c r="C126" s="235" t="s">
        <v>31</v>
      </c>
      <c r="D126" s="224" t="str">
        <f>IF(AND(D124&gt;=1,D124&lt;20),"Oui","NON")</f>
        <v>NON</v>
      </c>
      <c r="E126" s="224" t="str">
        <f t="shared" ref="E126:X126" si="15">IF(AND(E124&gt;=1,E124&lt;20),"Oui","NON")</f>
        <v>NON</v>
      </c>
      <c r="F126" s="224" t="str">
        <f t="shared" si="15"/>
        <v>NON</v>
      </c>
      <c r="G126" s="224" t="str">
        <f t="shared" si="15"/>
        <v>NON</v>
      </c>
      <c r="H126" s="224" t="str">
        <f t="shared" si="15"/>
        <v>NON</v>
      </c>
      <c r="I126" s="224" t="str">
        <f t="shared" si="15"/>
        <v>NON</v>
      </c>
      <c r="J126" s="224" t="str">
        <f t="shared" si="15"/>
        <v>NON</v>
      </c>
      <c r="K126" s="224" t="str">
        <f t="shared" si="15"/>
        <v>NON</v>
      </c>
      <c r="L126" s="224" t="str">
        <f t="shared" si="15"/>
        <v>NON</v>
      </c>
      <c r="M126" s="224" t="str">
        <f t="shared" si="15"/>
        <v>NON</v>
      </c>
      <c r="N126" s="224"/>
      <c r="O126" s="224" t="str">
        <f t="shared" si="15"/>
        <v>NON</v>
      </c>
      <c r="P126" s="224" t="str">
        <f t="shared" si="15"/>
        <v>NON</v>
      </c>
      <c r="Q126" s="224" t="str">
        <f t="shared" si="15"/>
        <v>NON</v>
      </c>
      <c r="R126" s="224" t="str">
        <f t="shared" si="15"/>
        <v>NON</v>
      </c>
      <c r="S126" s="224" t="str">
        <f t="shared" si="15"/>
        <v>NON</v>
      </c>
      <c r="T126" s="224" t="str">
        <f t="shared" si="15"/>
        <v>NON</v>
      </c>
      <c r="U126" s="224" t="str">
        <f t="shared" si="15"/>
        <v>NON</v>
      </c>
      <c r="V126" s="224" t="str">
        <f t="shared" si="15"/>
        <v>NON</v>
      </c>
      <c r="W126" s="224" t="str">
        <f t="shared" si="15"/>
        <v>NON</v>
      </c>
      <c r="X126" s="224" t="str">
        <f t="shared" si="15"/>
        <v>NON</v>
      </c>
      <c r="Y126" s="237"/>
    </row>
    <row r="127" spans="2:25" s="70" customFormat="1" ht="36" hidden="1" customHeight="1">
      <c r="C127" s="235" t="s">
        <v>32</v>
      </c>
      <c r="D127" s="225">
        <f t="shared" ref="D127:M127" si="16">IF(AND(D91="OUI"),IF(AND(D124&gt;=1,D124&lt;3),$D$120,$E$120),0)</f>
        <v>0</v>
      </c>
      <c r="E127" s="225">
        <f t="shared" si="16"/>
        <v>0</v>
      </c>
      <c r="F127" s="225">
        <f t="shared" si="16"/>
        <v>0</v>
      </c>
      <c r="G127" s="225">
        <f t="shared" si="16"/>
        <v>0</v>
      </c>
      <c r="H127" s="225">
        <f t="shared" si="16"/>
        <v>0</v>
      </c>
      <c r="I127" s="225">
        <f t="shared" si="16"/>
        <v>0</v>
      </c>
      <c r="J127" s="225">
        <f t="shared" si="16"/>
        <v>0</v>
      </c>
      <c r="K127" s="225">
        <f t="shared" si="16"/>
        <v>0</v>
      </c>
      <c r="L127" s="225">
        <f t="shared" si="16"/>
        <v>0</v>
      </c>
      <c r="M127" s="225">
        <f t="shared" si="16"/>
        <v>0</v>
      </c>
      <c r="O127" s="225">
        <f t="shared" ref="O127:X127" si="17">IF(AND(D100="OUI"),IF(AND(O124&gt;=1,O124&lt;3),$D$120,$E$120),0)</f>
        <v>0</v>
      </c>
      <c r="P127" s="225">
        <f t="shared" si="17"/>
        <v>0</v>
      </c>
      <c r="Q127" s="225">
        <f t="shared" si="17"/>
        <v>0</v>
      </c>
      <c r="R127" s="225">
        <f t="shared" si="17"/>
        <v>0</v>
      </c>
      <c r="S127" s="225">
        <f t="shared" si="17"/>
        <v>0</v>
      </c>
      <c r="T127" s="225">
        <f t="shared" si="17"/>
        <v>0</v>
      </c>
      <c r="U127" s="225">
        <f t="shared" si="17"/>
        <v>0</v>
      </c>
      <c r="V127" s="225">
        <f t="shared" si="17"/>
        <v>0</v>
      </c>
      <c r="W127" s="225">
        <f t="shared" si="17"/>
        <v>0</v>
      </c>
      <c r="X127" s="225">
        <f t="shared" si="17"/>
        <v>0</v>
      </c>
      <c r="Y127" s="237"/>
    </row>
    <row r="128" spans="2:25" s="70" customFormat="1" ht="36" hidden="1" customHeight="1">
      <c r="C128" s="235" t="s">
        <v>33</v>
      </c>
      <c r="D128" s="225">
        <f t="shared" ref="D128:M128" si="18">IF(D91="OUI",1,0)</f>
        <v>0</v>
      </c>
      <c r="E128" s="225">
        <f t="shared" si="18"/>
        <v>0</v>
      </c>
      <c r="F128" s="225">
        <f t="shared" si="18"/>
        <v>0</v>
      </c>
      <c r="G128" s="225">
        <f t="shared" si="18"/>
        <v>0</v>
      </c>
      <c r="H128" s="225">
        <f t="shared" si="18"/>
        <v>0</v>
      </c>
      <c r="I128" s="225">
        <f t="shared" si="18"/>
        <v>0</v>
      </c>
      <c r="J128" s="225">
        <f t="shared" si="18"/>
        <v>0</v>
      </c>
      <c r="K128" s="225">
        <f t="shared" si="18"/>
        <v>0</v>
      </c>
      <c r="L128" s="225">
        <f t="shared" si="18"/>
        <v>0</v>
      </c>
      <c r="M128" s="225">
        <f t="shared" si="18"/>
        <v>0</v>
      </c>
      <c r="O128" s="225">
        <f t="shared" ref="O128:X128" si="19">IF(D$100="OUI",1,0)</f>
        <v>0</v>
      </c>
      <c r="P128" s="225">
        <f t="shared" si="19"/>
        <v>0</v>
      </c>
      <c r="Q128" s="225">
        <f t="shared" si="19"/>
        <v>0</v>
      </c>
      <c r="R128" s="225">
        <f t="shared" si="19"/>
        <v>0</v>
      </c>
      <c r="S128" s="225">
        <f t="shared" si="19"/>
        <v>0</v>
      </c>
      <c r="T128" s="225">
        <f t="shared" si="19"/>
        <v>0</v>
      </c>
      <c r="U128" s="225">
        <f t="shared" si="19"/>
        <v>0</v>
      </c>
      <c r="V128" s="225">
        <f t="shared" si="19"/>
        <v>0</v>
      </c>
      <c r="W128" s="225">
        <f t="shared" si="19"/>
        <v>0</v>
      </c>
      <c r="X128" s="225">
        <f t="shared" si="19"/>
        <v>0</v>
      </c>
      <c r="Y128" s="237"/>
    </row>
    <row r="129" spans="2:25" s="70" customFormat="1" ht="36" hidden="1" customHeight="1">
      <c r="C129" s="235" t="s">
        <v>34</v>
      </c>
      <c r="D129" s="225">
        <f t="shared" ref="D129:K129" si="20">IF($D$84="Industriel/Commercial",D127,D128)</f>
        <v>0</v>
      </c>
      <c r="E129" s="225">
        <f t="shared" si="20"/>
        <v>0</v>
      </c>
      <c r="F129" s="225">
        <f t="shared" si="20"/>
        <v>0</v>
      </c>
      <c r="G129" s="225">
        <f t="shared" si="20"/>
        <v>0</v>
      </c>
      <c r="H129" s="225">
        <f t="shared" si="20"/>
        <v>0</v>
      </c>
      <c r="I129" s="225">
        <f t="shared" si="20"/>
        <v>0</v>
      </c>
      <c r="J129" s="225">
        <f t="shared" si="20"/>
        <v>0</v>
      </c>
      <c r="K129" s="225">
        <f t="shared" si="20"/>
        <v>0</v>
      </c>
      <c r="L129" s="225">
        <f t="shared" ref="L129:M129" si="21">IF($D$84="Industriel/Commercial",L127,L128)</f>
        <v>0</v>
      </c>
      <c r="M129" s="225">
        <f t="shared" si="21"/>
        <v>0</v>
      </c>
      <c r="O129" s="225">
        <f>IF($D$84="Industriel/Commercial",O127,O128)</f>
        <v>0</v>
      </c>
      <c r="P129" s="225">
        <f t="shared" ref="P129:X129" si="22">IF($D$84="Industriel/Commercial",P127,P128)</f>
        <v>0</v>
      </c>
      <c r="Q129" s="225">
        <f t="shared" si="22"/>
        <v>0</v>
      </c>
      <c r="R129" s="225">
        <f t="shared" si="22"/>
        <v>0</v>
      </c>
      <c r="S129" s="225">
        <f t="shared" si="22"/>
        <v>0</v>
      </c>
      <c r="T129" s="225">
        <f t="shared" si="22"/>
        <v>0</v>
      </c>
      <c r="U129" s="225">
        <f t="shared" si="22"/>
        <v>0</v>
      </c>
      <c r="V129" s="225">
        <f t="shared" si="22"/>
        <v>0</v>
      </c>
      <c r="W129" s="225">
        <f t="shared" si="22"/>
        <v>0</v>
      </c>
      <c r="X129" s="225">
        <f t="shared" si="22"/>
        <v>0</v>
      </c>
      <c r="Y129" s="237"/>
    </row>
    <row r="130" spans="2:25" s="70" customFormat="1" ht="36" hidden="1" customHeight="1">
      <c r="C130" s="238" t="s">
        <v>35</v>
      </c>
      <c r="D130" s="239">
        <f>IF($D$86="Préliminaire - avant travaux",$E30,$E54)</f>
        <v>0</v>
      </c>
      <c r="E130" s="239">
        <f>IF($D$86="Préliminaire - avant travaux",$E31,$E55)</f>
        <v>0</v>
      </c>
      <c r="F130" s="239">
        <f>IF($D$86="Préliminaire - avant travaux",$E32,$E56)</f>
        <v>0</v>
      </c>
      <c r="G130" s="239">
        <f>IF($D$86="Préliminaire - avant travaux",$E33,$E57)</f>
        <v>0</v>
      </c>
      <c r="H130" s="239">
        <f>IF($D$86="Préliminaire - avant travaux",$E34,$E58)</f>
        <v>0</v>
      </c>
      <c r="I130" s="239">
        <f>IF($D$86="Préliminaire - avant travaux",$E35,$E59)</f>
        <v>0</v>
      </c>
      <c r="J130" s="239">
        <f>IF($D$86="Préliminaire - avant travaux",$E36,$E60)</f>
        <v>0</v>
      </c>
      <c r="K130" s="239">
        <f>IF($D$86="Préliminaire - avant travaux",$E37,$E61)</f>
        <v>0</v>
      </c>
      <c r="L130" s="239">
        <f>IF($D$86="Préliminaire - avant travaux",$E38,$E62)</f>
        <v>0</v>
      </c>
      <c r="M130" s="239">
        <f>IF($D$86="Préliminaire - avant travaux",$E39,$E63)</f>
        <v>0</v>
      </c>
      <c r="O130" s="239">
        <f>IF($D$86="Préliminaire - avant travaux",$E$40,$E$64)</f>
        <v>0</v>
      </c>
      <c r="P130" s="239">
        <f>IF($D$86="Préliminaire - avant travaux",$E$41,$E$65)</f>
        <v>0</v>
      </c>
      <c r="Q130" s="239">
        <f>IF($D$86="Préliminaire - avant travaux",$E$42,$E$66)</f>
        <v>0</v>
      </c>
      <c r="R130" s="239">
        <f>IF($D$86="Préliminaire - avant travaux",$E$43,$E$67)</f>
        <v>0</v>
      </c>
      <c r="S130" s="239">
        <f>IF($D$86="Préliminaire - avant travaux",$E$44,$E$68)</f>
        <v>0</v>
      </c>
      <c r="T130" s="239">
        <f>IF($D$86="Préliminaire - avant travaux",$E$45,$E$69)</f>
        <v>0</v>
      </c>
      <c r="U130" s="239">
        <f>IF($D$86="Préliminaire - avant travaux",$E$46,$E$70)</f>
        <v>0</v>
      </c>
      <c r="V130" s="239">
        <f>IF($D$86="Préliminaire - avant travaux",$E$47,$E$71)</f>
        <v>0</v>
      </c>
      <c r="W130" s="239">
        <f>IF($D$86="Préliminaire - avant travaux",$E$48,$E$72)</f>
        <v>0</v>
      </c>
      <c r="X130" s="239">
        <f>IF($D$86="Préliminaire - avant travaux",$E$49,$E$73)</f>
        <v>0</v>
      </c>
      <c r="Y130" s="237"/>
    </row>
    <row r="131" spans="2:25" s="70" customFormat="1" ht="36" hidden="1" customHeight="1">
      <c r="C131" s="238" t="s">
        <v>36</v>
      </c>
      <c r="D131" s="226">
        <f>IF($D$86="Préliminaire - avant travaux",$F30,$F54)</f>
        <v>0</v>
      </c>
      <c r="E131" s="226">
        <f>IF($D$86="Préliminaire - avant travaux",$F31,$F55)</f>
        <v>0</v>
      </c>
      <c r="F131" s="226">
        <f>IF($D$86="Préliminaire - avant travaux",$F32,$F56)</f>
        <v>0</v>
      </c>
      <c r="G131" s="226">
        <f>IF($D$86="Préliminaire - avant travaux",$F33,$F57)</f>
        <v>0</v>
      </c>
      <c r="H131" s="226">
        <f>IF($D$86="Préliminaire - avant travaux",$F34,$F58)</f>
        <v>0</v>
      </c>
      <c r="I131" s="226">
        <f>IF($D$86="Préliminaire - avant travaux",$F35,$F59)</f>
        <v>0</v>
      </c>
      <c r="J131" s="226">
        <f>IF($D$86="Préliminaire - avant travaux",$F36,$F60)</f>
        <v>0</v>
      </c>
      <c r="K131" s="226">
        <f>IF($D$86="Préliminaire - avant travaux",$F37,$F61)</f>
        <v>0</v>
      </c>
      <c r="L131" s="226">
        <f>IF($D$86="Préliminaire - avant travaux",$F37,$F61)</f>
        <v>0</v>
      </c>
      <c r="M131" s="226">
        <f>IF($D$86="Préliminaire - avant travaux",$F37,$F61)</f>
        <v>0</v>
      </c>
      <c r="O131" s="239">
        <f>IF($D$86="Préliminaire - avant travaux",$F$40,$F$64)</f>
        <v>0</v>
      </c>
      <c r="P131" s="239">
        <f>IF($D$86="Préliminaire - avant travaux",$F$41,$F$65)</f>
        <v>0</v>
      </c>
      <c r="Q131" s="239">
        <f>IF($D$86="Préliminaire - avant travaux",$F$42,$F$66)</f>
        <v>0</v>
      </c>
      <c r="R131" s="239">
        <f>IF($D$86="Préliminaire - avant travaux",$F$43,$F$67)</f>
        <v>0</v>
      </c>
      <c r="S131" s="239">
        <f>IF($D$86="Préliminaire - avant travaux",$F$44,$F$68)</f>
        <v>0</v>
      </c>
      <c r="T131" s="239">
        <f>IF($D$86="Préliminaire - avant travaux",$F$45,$F$69)</f>
        <v>0</v>
      </c>
      <c r="U131" s="239">
        <f>IF($D$86="Préliminaire - avant travaux",$F$46,$F$70)</f>
        <v>0</v>
      </c>
      <c r="V131" s="239">
        <f>IF($D$86="Préliminaire - avant travaux",$F$47,$F$71)</f>
        <v>0</v>
      </c>
      <c r="W131" s="239">
        <f>IF($D$86="Préliminaire - avant travaux",$F$48,$F$72)</f>
        <v>0</v>
      </c>
      <c r="X131" s="239">
        <f>IF($D$86="Préliminaire - avant travaux",$F$49,$F$73)</f>
        <v>0</v>
      </c>
      <c r="Y131" s="226">
        <f>SUM(D131:X131)</f>
        <v>0</v>
      </c>
    </row>
    <row r="132" spans="2:25" s="70" customFormat="1" ht="36" hidden="1" customHeight="1">
      <c r="C132" s="238" t="s">
        <v>37</v>
      </c>
      <c r="D132" s="226">
        <f>IF($D$86="Préliminaire - avant travaux",$G30,$G54)</f>
        <v>0</v>
      </c>
      <c r="E132" s="226">
        <f>IF($D$86="Préliminaire - avant travaux",$G31,$G55)</f>
        <v>0</v>
      </c>
      <c r="F132" s="226">
        <f>IF($D$86="Préliminaire - avant travaux",$G32,$G56)</f>
        <v>0</v>
      </c>
      <c r="G132" s="226">
        <f>IF($D$86="Préliminaire - avant travaux",$G33,$G57)</f>
        <v>0</v>
      </c>
      <c r="H132" s="226">
        <f>IF($D$86="Préliminaire - avant travaux",$G34,$G58)</f>
        <v>0</v>
      </c>
      <c r="I132" s="226">
        <f>IF($D$86="Préliminaire - avant travaux",$G35,$G59)</f>
        <v>0</v>
      </c>
      <c r="J132" s="226">
        <f>IF($D$86="Préliminaire - avant travaux",$G36,$G60)</f>
        <v>0</v>
      </c>
      <c r="K132" s="226">
        <f>IF($D$86="Préliminaire - avant travaux",$G37,$G61)</f>
        <v>0</v>
      </c>
      <c r="L132" s="226">
        <f>IF($D$86="Préliminaire - avant travaux",$G38,$G62)</f>
        <v>0</v>
      </c>
      <c r="M132" s="226">
        <f>IF($D$86="Préliminaire - avant travaux",$G39,$G63)</f>
        <v>0</v>
      </c>
      <c r="O132" s="226">
        <f>IF($D$86="Préliminaire - avant travaux",$G$40,$G$64)</f>
        <v>0</v>
      </c>
      <c r="P132" s="226">
        <f>IF($D$86="Préliminaire - avant travaux",$G$41,$G$65)</f>
        <v>0</v>
      </c>
      <c r="Q132" s="226">
        <f>IF($D$86="Préliminaire - avant travaux",$G$42,$G$66)</f>
        <v>0</v>
      </c>
      <c r="R132" s="226">
        <f>IF($D$86="Préliminaire - avant travaux",$G$43,$G$67)</f>
        <v>0</v>
      </c>
      <c r="S132" s="226">
        <f>IF($D$86="Préliminaire - avant travaux",$G$44,$G$68)</f>
        <v>0</v>
      </c>
      <c r="T132" s="226">
        <f>IF($D$86="Préliminaire - avant travaux",$G$45,$G$69)</f>
        <v>0</v>
      </c>
      <c r="U132" s="226">
        <f>IF($D$86="Préliminaire - avant travaux",$G$46,$G$70)</f>
        <v>0</v>
      </c>
      <c r="V132" s="226">
        <f>IF($D$86="Préliminaire - avant travaux",$G$47,$G$71)</f>
        <v>0</v>
      </c>
      <c r="W132" s="226">
        <f>IF($D$86="Préliminaire - avant travaux",$G$48,$G$72)</f>
        <v>0</v>
      </c>
      <c r="X132" s="226">
        <f>IF($D$86="Préliminaire - avant travaux",$G$49,$G$73)</f>
        <v>0</v>
      </c>
      <c r="Y132" s="226">
        <f>SUM(D132:X132)</f>
        <v>0</v>
      </c>
    </row>
    <row r="133" spans="2:25" s="70" customFormat="1" ht="36" hidden="1" customHeight="1">
      <c r="C133" s="235" t="s">
        <v>38</v>
      </c>
      <c r="D133" s="240">
        <f>IFERROR((D132-D93)/D131,1.001)</f>
        <v>1.0009999999999999</v>
      </c>
      <c r="E133" s="240">
        <f t="shared" ref="E133:M133" si="23">IFERROR((E132-E93)/E131,1.001)</f>
        <v>1.0009999999999999</v>
      </c>
      <c r="F133" s="240">
        <f t="shared" si="23"/>
        <v>1.0009999999999999</v>
      </c>
      <c r="G133" s="240">
        <f t="shared" si="23"/>
        <v>1.0009999999999999</v>
      </c>
      <c r="H133" s="240">
        <f t="shared" si="23"/>
        <v>1.0009999999999999</v>
      </c>
      <c r="I133" s="240">
        <f t="shared" si="23"/>
        <v>1.0009999999999999</v>
      </c>
      <c r="J133" s="240">
        <f t="shared" si="23"/>
        <v>1.0009999999999999</v>
      </c>
      <c r="K133" s="240">
        <f t="shared" si="23"/>
        <v>1.0009999999999999</v>
      </c>
      <c r="L133" s="240">
        <f t="shared" si="23"/>
        <v>1.0009999999999999</v>
      </c>
      <c r="M133" s="240">
        <f t="shared" si="23"/>
        <v>1.0009999999999999</v>
      </c>
      <c r="O133" s="240">
        <f t="shared" ref="O133:X133" si="24">IFERROR((O132-D102)/O131,1.001)</f>
        <v>1.0009999999999999</v>
      </c>
      <c r="P133" s="240">
        <f t="shared" si="24"/>
        <v>1.0009999999999999</v>
      </c>
      <c r="Q133" s="240">
        <f t="shared" si="24"/>
        <v>1.0009999999999999</v>
      </c>
      <c r="R133" s="240">
        <f t="shared" si="24"/>
        <v>1.0009999999999999</v>
      </c>
      <c r="S133" s="240">
        <f t="shared" si="24"/>
        <v>1.0009999999999999</v>
      </c>
      <c r="T133" s="240">
        <f t="shared" si="24"/>
        <v>1.0009999999999999</v>
      </c>
      <c r="U133" s="240">
        <f t="shared" si="24"/>
        <v>1.0009999999999999</v>
      </c>
      <c r="V133" s="240">
        <f t="shared" si="24"/>
        <v>1.0009999999999999</v>
      </c>
      <c r="W133" s="240">
        <f t="shared" si="24"/>
        <v>1.0009999999999999</v>
      </c>
      <c r="X133" s="240">
        <f t="shared" si="24"/>
        <v>1.0009999999999999</v>
      </c>
      <c r="Y133" s="241"/>
    </row>
    <row r="134" spans="2:25" s="70" customFormat="1" ht="36" hidden="1" customHeight="1">
      <c r="C134" s="235" t="s">
        <v>39</v>
      </c>
      <c r="D134" s="224" t="str">
        <f>IF(D133&gt;1,"OUI","NON")</f>
        <v>OUI</v>
      </c>
      <c r="E134" s="224" t="str">
        <f t="shared" ref="E134:K134" si="25">IF(E133&gt;1,"OUI","NON")</f>
        <v>OUI</v>
      </c>
      <c r="F134" s="224" t="str">
        <f t="shared" si="25"/>
        <v>OUI</v>
      </c>
      <c r="G134" s="224" t="str">
        <f t="shared" si="25"/>
        <v>OUI</v>
      </c>
      <c r="H134" s="224" t="str">
        <f t="shared" si="25"/>
        <v>OUI</v>
      </c>
      <c r="I134" s="224" t="str">
        <f t="shared" si="25"/>
        <v>OUI</v>
      </c>
      <c r="J134" s="224" t="str">
        <f t="shared" si="25"/>
        <v>OUI</v>
      </c>
      <c r="K134" s="224" t="str">
        <f t="shared" si="25"/>
        <v>OUI</v>
      </c>
      <c r="L134" s="224" t="str">
        <f t="shared" ref="L134:M134" si="26">IF(L133&gt;1,"OUI","NON")</f>
        <v>OUI</v>
      </c>
      <c r="M134" s="224" t="str">
        <f t="shared" si="26"/>
        <v>OUI</v>
      </c>
      <c r="O134" s="224" t="str">
        <f>IF(O133&gt;1,"OUI","NON")</f>
        <v>OUI</v>
      </c>
      <c r="P134" s="224" t="str">
        <f t="shared" ref="P134:X134" si="27">IF(P133&gt;1,"OUI","NON")</f>
        <v>OUI</v>
      </c>
      <c r="Q134" s="224" t="str">
        <f t="shared" si="27"/>
        <v>OUI</v>
      </c>
      <c r="R134" s="224" t="str">
        <f t="shared" si="27"/>
        <v>OUI</v>
      </c>
      <c r="S134" s="224" t="str">
        <f t="shared" si="27"/>
        <v>OUI</v>
      </c>
      <c r="T134" s="224" t="str">
        <f t="shared" si="27"/>
        <v>OUI</v>
      </c>
      <c r="U134" s="224" t="str">
        <f t="shared" si="27"/>
        <v>OUI</v>
      </c>
      <c r="V134" s="224" t="str">
        <f t="shared" si="27"/>
        <v>OUI</v>
      </c>
      <c r="W134" s="224" t="str">
        <f t="shared" si="27"/>
        <v>OUI</v>
      </c>
      <c r="X134" s="224" t="str">
        <f t="shared" si="27"/>
        <v>OUI</v>
      </c>
      <c r="Y134" s="237"/>
    </row>
    <row r="135" spans="2:25" s="70" customFormat="1" ht="36" hidden="1" customHeight="1">
      <c r="C135" s="235" t="s">
        <v>40</v>
      </c>
      <c r="D135" s="240">
        <f>IFERROR((D132-D94)/D131,0)</f>
        <v>0</v>
      </c>
      <c r="E135" s="240">
        <f t="shared" ref="E135:M135" si="28">IFERROR((E132-E94)/E131,0)</f>
        <v>0</v>
      </c>
      <c r="F135" s="240">
        <f t="shared" si="28"/>
        <v>0</v>
      </c>
      <c r="G135" s="240">
        <f t="shared" si="28"/>
        <v>0</v>
      </c>
      <c r="H135" s="240">
        <f t="shared" si="28"/>
        <v>0</v>
      </c>
      <c r="I135" s="240">
        <f t="shared" si="28"/>
        <v>0</v>
      </c>
      <c r="J135" s="240">
        <f t="shared" si="28"/>
        <v>0</v>
      </c>
      <c r="K135" s="240">
        <f t="shared" si="28"/>
        <v>0</v>
      </c>
      <c r="L135" s="240">
        <f t="shared" si="28"/>
        <v>0</v>
      </c>
      <c r="M135" s="240">
        <f t="shared" si="28"/>
        <v>0</v>
      </c>
      <c r="O135" s="240">
        <f>IFERROR((O132-D103)/O131,0)</f>
        <v>0</v>
      </c>
      <c r="P135" s="240">
        <f t="shared" ref="P135:X135" si="29">IFERROR((P132-E103)/P131,0)</f>
        <v>0</v>
      </c>
      <c r="Q135" s="240">
        <f t="shared" si="29"/>
        <v>0</v>
      </c>
      <c r="R135" s="240">
        <f t="shared" si="29"/>
        <v>0</v>
      </c>
      <c r="S135" s="240">
        <f t="shared" si="29"/>
        <v>0</v>
      </c>
      <c r="T135" s="240">
        <f t="shared" si="29"/>
        <v>0</v>
      </c>
      <c r="U135" s="240">
        <f t="shared" si="29"/>
        <v>0</v>
      </c>
      <c r="V135" s="240">
        <f t="shared" si="29"/>
        <v>0</v>
      </c>
      <c r="W135" s="240">
        <f t="shared" si="29"/>
        <v>0</v>
      </c>
      <c r="X135" s="240">
        <f t="shared" si="29"/>
        <v>0</v>
      </c>
      <c r="Y135" s="241"/>
    </row>
    <row r="136" spans="2:25" s="70" customFormat="1" ht="36" hidden="1" customHeight="1">
      <c r="C136" s="235" t="s">
        <v>41</v>
      </c>
      <c r="D136" s="242"/>
      <c r="E136" s="242"/>
      <c r="F136" s="242"/>
      <c r="G136" s="242"/>
      <c r="H136" s="242"/>
      <c r="I136" s="242"/>
      <c r="J136" s="242"/>
      <c r="K136" s="242"/>
      <c r="L136" s="242"/>
      <c r="M136" s="242"/>
      <c r="O136" s="242"/>
      <c r="P136" s="242"/>
      <c r="Q136" s="242"/>
      <c r="R136" s="242"/>
      <c r="S136" s="242"/>
      <c r="T136" s="242"/>
      <c r="U136" s="242"/>
      <c r="V136" s="242"/>
      <c r="W136" s="242"/>
      <c r="X136" s="242"/>
      <c r="Y136" s="243">
        <f>IFERROR(D109/D110,0)</f>
        <v>0</v>
      </c>
    </row>
    <row r="137" spans="2:25" s="70" customFormat="1" ht="36" hidden="1" customHeight="1">
      <c r="C137" s="235" t="s">
        <v>42</v>
      </c>
      <c r="D137" s="244"/>
      <c r="E137" s="244"/>
      <c r="F137" s="244"/>
      <c r="G137" s="244"/>
      <c r="H137" s="244"/>
      <c r="I137" s="244"/>
      <c r="J137" s="244"/>
      <c r="K137" s="244"/>
      <c r="L137" s="244"/>
      <c r="M137" s="244"/>
      <c r="O137" s="244"/>
      <c r="P137" s="244"/>
      <c r="Q137" s="244"/>
      <c r="R137" s="244"/>
      <c r="S137" s="244"/>
      <c r="T137" s="244"/>
      <c r="U137" s="244"/>
      <c r="V137" s="244"/>
      <c r="W137" s="244"/>
      <c r="X137" s="244"/>
      <c r="Y137" s="245" t="str">
        <f>IF(Y136&gt;50%,"NON","OUI")</f>
        <v>OUI</v>
      </c>
    </row>
    <row r="138" spans="2:25" s="70" customFormat="1" ht="36" hidden="1" customHeight="1">
      <c r="C138" s="235" t="s">
        <v>43</v>
      </c>
      <c r="D138" s="246"/>
      <c r="E138" s="246"/>
      <c r="F138" s="246"/>
      <c r="G138" s="246"/>
      <c r="H138" s="246"/>
      <c r="I138" s="246"/>
      <c r="J138" s="246"/>
      <c r="K138" s="246"/>
      <c r="L138" s="246"/>
      <c r="M138" s="246"/>
      <c r="O138" s="246"/>
      <c r="P138" s="246"/>
      <c r="Q138" s="246"/>
      <c r="R138" s="246"/>
      <c r="S138" s="246"/>
      <c r="T138" s="246"/>
      <c r="U138" s="246"/>
      <c r="V138" s="246"/>
      <c r="W138" s="246"/>
      <c r="X138" s="246"/>
      <c r="Y138" s="247">
        <f>IFERROR(D111/D110,0)</f>
        <v>0</v>
      </c>
    </row>
    <row r="139" spans="2:25" s="70" customFormat="1" ht="36" hidden="1" customHeight="1">
      <c r="C139" s="235" t="s">
        <v>78</v>
      </c>
      <c r="D139" s="248"/>
      <c r="E139" s="248"/>
      <c r="F139" s="248"/>
      <c r="G139" s="248"/>
      <c r="H139" s="248"/>
      <c r="I139" s="248"/>
      <c r="J139" s="248"/>
      <c r="K139" s="248"/>
      <c r="L139" s="248"/>
      <c r="M139" s="248"/>
      <c r="O139" s="248"/>
      <c r="P139" s="248"/>
      <c r="Q139" s="248"/>
      <c r="R139" s="248"/>
      <c r="S139" s="248"/>
      <c r="T139" s="248"/>
      <c r="U139" s="248"/>
      <c r="V139" s="248"/>
      <c r="W139" s="248"/>
      <c r="X139" s="248"/>
      <c r="Y139" s="226">
        <f>D111+D112</f>
        <v>0</v>
      </c>
    </row>
    <row r="140" spans="2:25" s="70" customFormat="1" ht="36" hidden="1" customHeight="1">
      <c r="C140" s="235" t="s">
        <v>79</v>
      </c>
      <c r="D140" s="242"/>
      <c r="E140" s="242"/>
      <c r="F140" s="242"/>
      <c r="G140" s="242"/>
      <c r="H140" s="242"/>
      <c r="I140" s="242"/>
      <c r="J140" s="242"/>
      <c r="K140" s="242"/>
      <c r="L140" s="242"/>
      <c r="M140" s="242"/>
      <c r="O140" s="242"/>
      <c r="P140" s="242"/>
      <c r="Q140" s="242"/>
      <c r="R140" s="242"/>
      <c r="S140" s="242"/>
      <c r="T140" s="242"/>
      <c r="U140" s="242"/>
      <c r="V140" s="242"/>
      <c r="W140" s="242"/>
      <c r="X140" s="242"/>
      <c r="Y140" s="243">
        <f>IFERROR((Y$139)/D110,0)</f>
        <v>0</v>
      </c>
    </row>
    <row r="141" spans="2:25" s="70" customFormat="1" ht="36" hidden="1" customHeight="1">
      <c r="C141" s="235" t="s">
        <v>44</v>
      </c>
      <c r="D141" s="244"/>
      <c r="E141" s="244"/>
      <c r="F141" s="244"/>
      <c r="G141" s="244"/>
      <c r="H141" s="244"/>
      <c r="I141" s="244"/>
      <c r="J141" s="244"/>
      <c r="K141" s="244"/>
      <c r="L141" s="244"/>
      <c r="M141" s="244"/>
      <c r="O141" s="244"/>
      <c r="P141" s="244"/>
      <c r="Q141" s="244"/>
      <c r="R141" s="244"/>
      <c r="S141" s="244"/>
      <c r="T141" s="244"/>
      <c r="U141" s="244"/>
      <c r="V141" s="244"/>
      <c r="W141" s="244"/>
      <c r="X141" s="244"/>
      <c r="Y141" s="245" t="str">
        <f>IF(Y140&gt;75%,"NON","OUI")</f>
        <v>OUI</v>
      </c>
    </row>
    <row r="142" spans="2:25" s="70" customFormat="1" ht="36" hidden="1" customHeight="1">
      <c r="C142" s="430" t="s">
        <v>45</v>
      </c>
      <c r="D142" s="431"/>
      <c r="E142" s="431"/>
      <c r="F142" s="431"/>
      <c r="G142" s="431"/>
      <c r="H142" s="431"/>
      <c r="I142" s="431"/>
      <c r="J142" s="431"/>
      <c r="K142" s="431"/>
      <c r="L142" s="431"/>
      <c r="M142" s="431"/>
      <c r="O142" s="246"/>
      <c r="P142" s="246"/>
      <c r="Q142" s="246"/>
      <c r="R142" s="246"/>
      <c r="S142" s="246"/>
      <c r="T142" s="246"/>
      <c r="U142" s="246"/>
      <c r="V142" s="246"/>
      <c r="W142" s="246"/>
      <c r="X142" s="246"/>
      <c r="Y142" s="432">
        <f>IFERROR((D113+D112)/D110,0)</f>
        <v>0</v>
      </c>
    </row>
    <row r="143" spans="2:25" s="70" customFormat="1" ht="36" hidden="1" customHeight="1">
      <c r="C143" s="119"/>
      <c r="D143" s="84"/>
      <c r="E143" s="84"/>
      <c r="F143" s="220"/>
      <c r="G143" s="84"/>
      <c r="H143" s="84"/>
      <c r="I143" s="84"/>
      <c r="M143" s="84"/>
      <c r="N143" s="84"/>
      <c r="O143" s="84"/>
      <c r="P143" s="84"/>
      <c r="Q143" s="302"/>
      <c r="R143" s="302"/>
      <c r="S143" s="302"/>
      <c r="T143" s="302"/>
      <c r="U143" s="302"/>
    </row>
    <row r="144" spans="2:25" ht="14.1" customHeight="1">
      <c r="B144" s="222"/>
      <c r="C144" s="222" t="s">
        <v>272</v>
      </c>
      <c r="D144" s="222"/>
      <c r="E144" s="222"/>
      <c r="F144" s="457"/>
      <c r="G144" s="222"/>
      <c r="H144" s="222"/>
      <c r="I144" s="222"/>
      <c r="J144" s="222"/>
      <c r="K144" s="222"/>
      <c r="L144" s="222"/>
      <c r="M144" s="222"/>
      <c r="N144" s="222"/>
      <c r="O144" s="345"/>
      <c r="P144" s="345"/>
    </row>
    <row r="145" spans="2:21" ht="6.6" customHeight="1">
      <c r="B145" s="44"/>
      <c r="C145" s="44"/>
      <c r="D145" s="44"/>
      <c r="E145" s="44"/>
      <c r="F145" s="288"/>
      <c r="G145" s="44"/>
      <c r="H145" s="44"/>
      <c r="I145" s="44"/>
      <c r="J145" s="44"/>
      <c r="K145" s="44"/>
      <c r="L145" s="44"/>
      <c r="M145" s="44"/>
      <c r="N145" s="44"/>
      <c r="O145" s="70"/>
      <c r="P145" s="70"/>
    </row>
    <row r="146" spans="2:21" s="70" customFormat="1" ht="7.15" customHeight="1">
      <c r="B146" s="44"/>
      <c r="C146" s="52"/>
      <c r="D146" s="50"/>
      <c r="E146" s="50"/>
      <c r="F146" s="62"/>
      <c r="G146" s="50"/>
      <c r="H146" s="50"/>
      <c r="I146" s="50"/>
      <c r="J146" s="50"/>
      <c r="K146" s="50"/>
      <c r="L146" s="50"/>
      <c r="M146" s="50"/>
      <c r="N146" s="50"/>
      <c r="O146" s="84"/>
      <c r="P146" s="84"/>
      <c r="Q146" s="299"/>
      <c r="R146" s="302"/>
      <c r="S146" s="302"/>
      <c r="T146" s="302"/>
      <c r="U146" s="302"/>
    </row>
    <row r="147" spans="2:21" s="70" customFormat="1" ht="14.65" customHeight="1">
      <c r="B147" s="44"/>
      <c r="C147" s="48" t="s">
        <v>273</v>
      </c>
      <c r="D147" s="50"/>
      <c r="E147" s="50"/>
      <c r="F147" s="62"/>
      <c r="G147" s="50"/>
      <c r="H147" s="50"/>
      <c r="I147" s="50"/>
      <c r="J147" s="50"/>
      <c r="K147" s="50"/>
      <c r="L147" s="50"/>
      <c r="M147" s="50"/>
      <c r="N147" s="50"/>
      <c r="O147" s="84"/>
      <c r="P147" s="84"/>
      <c r="Q147" s="299"/>
      <c r="R147" s="302"/>
      <c r="S147" s="302"/>
      <c r="T147" s="302"/>
      <c r="U147" s="302"/>
    </row>
    <row r="148" spans="2:21" s="70" customFormat="1" ht="7.15" customHeight="1">
      <c r="B148" s="44"/>
      <c r="C148" s="52"/>
      <c r="D148" s="50"/>
      <c r="E148" s="50"/>
      <c r="F148" s="62"/>
      <c r="G148" s="50"/>
      <c r="H148" s="50"/>
      <c r="I148" s="50"/>
      <c r="J148" s="50"/>
      <c r="K148" s="50"/>
      <c r="L148" s="50"/>
      <c r="M148" s="50"/>
      <c r="N148" s="50"/>
      <c r="O148" s="84"/>
      <c r="P148" s="84"/>
      <c r="Q148" s="299"/>
      <c r="R148" s="302"/>
      <c r="S148" s="302"/>
      <c r="T148" s="302"/>
      <c r="U148" s="302"/>
    </row>
    <row r="149" spans="2:21" ht="14.65" customHeight="1">
      <c r="B149" s="44"/>
      <c r="C149" s="249" t="s">
        <v>274</v>
      </c>
      <c r="D149" s="249"/>
      <c r="E149" s="249"/>
      <c r="F149" s="458"/>
      <c r="G149" s="249"/>
      <c r="H149" s="249"/>
      <c r="I149" s="249"/>
      <c r="J149" s="249"/>
      <c r="K149" s="249"/>
      <c r="L149" s="249"/>
      <c r="M149" s="249"/>
      <c r="N149" s="249"/>
      <c r="O149" s="256"/>
      <c r="P149" s="256"/>
    </row>
    <row r="150" spans="2:21" ht="7.15" customHeight="1">
      <c r="B150" s="44"/>
      <c r="C150" s="137"/>
      <c r="D150" s="137"/>
      <c r="E150" s="137"/>
      <c r="F150" s="459"/>
      <c r="G150" s="137"/>
      <c r="H150" s="137"/>
      <c r="I150" s="137"/>
      <c r="J150" s="137"/>
      <c r="K150" s="137"/>
      <c r="L150" s="137"/>
      <c r="M150" s="137"/>
      <c r="N150" s="137"/>
      <c r="O150" s="90"/>
      <c r="P150" s="90"/>
    </row>
    <row r="151" spans="2:21" ht="14.65" customHeight="1">
      <c r="B151" s="44"/>
      <c r="C151" s="250" t="s">
        <v>275</v>
      </c>
      <c r="D151" s="251"/>
      <c r="E151" s="251"/>
      <c r="F151" s="458"/>
      <c r="G151" s="251"/>
      <c r="H151" s="251"/>
      <c r="I151" s="251"/>
      <c r="J151" s="251"/>
      <c r="K151" s="251"/>
      <c r="L151" s="251"/>
      <c r="M151" s="251"/>
      <c r="N151" s="251"/>
      <c r="O151" s="163"/>
      <c r="P151" s="163"/>
    </row>
    <row r="152" spans="2:21" ht="7.5" customHeight="1">
      <c r="B152" s="44"/>
      <c r="C152" s="252"/>
      <c r="D152" s="85"/>
      <c r="E152" s="85"/>
      <c r="F152" s="459"/>
      <c r="G152" s="85"/>
      <c r="H152" s="85"/>
      <c r="I152" s="85"/>
      <c r="J152" s="85"/>
      <c r="K152" s="85"/>
      <c r="L152" s="85"/>
      <c r="M152" s="85"/>
      <c r="N152" s="85"/>
      <c r="O152" s="96"/>
      <c r="P152" s="96"/>
    </row>
    <row r="153" spans="2:21" ht="14.1" customHeight="1">
      <c r="B153" s="44"/>
      <c r="C153" s="250" t="s">
        <v>276</v>
      </c>
      <c r="D153" s="251"/>
      <c r="E153" s="251"/>
      <c r="F153" s="458"/>
      <c r="G153" s="251"/>
      <c r="H153" s="251"/>
      <c r="I153" s="251"/>
      <c r="J153" s="251"/>
      <c r="K153" s="251"/>
      <c r="L153" s="251"/>
      <c r="M153" s="251"/>
      <c r="N153" s="251"/>
      <c r="O153" s="163"/>
      <c r="P153" s="163"/>
    </row>
    <row r="154" spans="2:21" ht="7.5" customHeight="1">
      <c r="B154" s="44"/>
      <c r="C154" s="252"/>
      <c r="D154" s="85"/>
      <c r="E154" s="85"/>
      <c r="F154" s="459"/>
      <c r="G154" s="85"/>
      <c r="H154" s="85"/>
      <c r="I154" s="85"/>
      <c r="J154" s="85"/>
      <c r="K154" s="85"/>
      <c r="L154" s="85"/>
      <c r="M154" s="85"/>
      <c r="N154" s="85"/>
      <c r="O154" s="96"/>
      <c r="P154" s="96"/>
    </row>
    <row r="155" spans="2:21" ht="14.1" customHeight="1">
      <c r="B155" s="44"/>
      <c r="C155" s="250" t="s">
        <v>277</v>
      </c>
      <c r="D155" s="251"/>
      <c r="E155" s="251"/>
      <c r="F155" s="458"/>
      <c r="G155" s="251"/>
      <c r="H155" s="251"/>
      <c r="I155" s="251"/>
      <c r="J155" s="251"/>
      <c r="K155" s="251"/>
      <c r="L155" s="251"/>
      <c r="M155" s="251"/>
      <c r="N155" s="251"/>
      <c r="O155" s="163"/>
      <c r="P155" s="163"/>
    </row>
    <row r="156" spans="2:21" ht="7.5" customHeight="1">
      <c r="B156" s="44"/>
      <c r="C156" s="252"/>
      <c r="D156" s="85"/>
      <c r="E156" s="85"/>
      <c r="F156" s="459"/>
      <c r="G156" s="85"/>
      <c r="H156" s="85"/>
      <c r="I156" s="85"/>
      <c r="J156" s="85"/>
      <c r="K156" s="85"/>
      <c r="L156" s="85"/>
      <c r="M156" s="85"/>
      <c r="N156" s="85"/>
      <c r="O156" s="96"/>
      <c r="P156" s="96"/>
    </row>
    <row r="157" spans="2:21" ht="14.1" customHeight="1">
      <c r="B157" s="44"/>
      <c r="C157" s="250" t="s">
        <v>278</v>
      </c>
      <c r="D157" s="251"/>
      <c r="E157" s="251"/>
      <c r="F157" s="458"/>
      <c r="G157" s="251"/>
      <c r="H157" s="251"/>
      <c r="I157" s="251"/>
      <c r="J157" s="251"/>
      <c r="K157" s="251"/>
      <c r="L157" s="251"/>
      <c r="M157" s="251"/>
      <c r="N157" s="251"/>
      <c r="O157" s="163"/>
      <c r="P157" s="163"/>
    </row>
    <row r="158" spans="2:21" ht="7.5" customHeight="1">
      <c r="B158" s="44"/>
      <c r="C158" s="85"/>
      <c r="D158" s="85"/>
      <c r="E158" s="85"/>
      <c r="F158" s="459"/>
      <c r="G158" s="85"/>
      <c r="H158" s="85"/>
      <c r="I158" s="85"/>
      <c r="J158" s="85"/>
      <c r="K158" s="85"/>
      <c r="L158" s="85"/>
      <c r="M158" s="85"/>
      <c r="N158" s="85"/>
      <c r="O158" s="96"/>
      <c r="P158" s="96"/>
    </row>
    <row r="159" spans="2:21" s="70" customFormat="1" ht="7.15" customHeight="1">
      <c r="B159" s="44"/>
      <c r="C159" s="52"/>
      <c r="D159" s="50"/>
      <c r="E159" s="50"/>
      <c r="F159" s="62"/>
      <c r="G159" s="50"/>
      <c r="H159" s="50"/>
      <c r="I159" s="50"/>
      <c r="J159" s="50"/>
      <c r="K159" s="50"/>
      <c r="L159" s="50"/>
      <c r="M159" s="50"/>
      <c r="N159" s="50"/>
      <c r="O159" s="84"/>
      <c r="P159" s="84"/>
      <c r="Q159" s="299"/>
      <c r="R159" s="302"/>
      <c r="S159" s="302"/>
      <c r="T159" s="302"/>
      <c r="U159" s="302"/>
    </row>
    <row r="160" spans="2:21" s="70" customFormat="1" ht="14.65" customHeight="1">
      <c r="B160" s="44"/>
      <c r="C160" s="59" t="s">
        <v>279</v>
      </c>
      <c r="D160" s="50"/>
      <c r="E160" s="50"/>
      <c r="F160" s="62"/>
      <c r="G160" s="50"/>
      <c r="H160" s="50"/>
      <c r="I160" s="50"/>
      <c r="J160" s="50"/>
      <c r="K160" s="50"/>
      <c r="L160" s="50"/>
      <c r="M160" s="50"/>
      <c r="N160" s="50"/>
      <c r="O160" s="84"/>
      <c r="P160" s="84"/>
      <c r="Q160" s="299"/>
      <c r="R160" s="302"/>
      <c r="S160" s="302"/>
      <c r="T160" s="302"/>
      <c r="U160" s="302"/>
    </row>
    <row r="161" spans="2:21" s="70" customFormat="1" ht="7.15" customHeight="1">
      <c r="B161" s="44"/>
      <c r="C161" s="52"/>
      <c r="D161" s="50"/>
      <c r="E161" s="50"/>
      <c r="F161" s="62"/>
      <c r="G161" s="50"/>
      <c r="H161" s="50"/>
      <c r="I161" s="50"/>
      <c r="J161" s="50"/>
      <c r="K161" s="50"/>
      <c r="L161" s="50"/>
      <c r="M161" s="50"/>
      <c r="N161" s="50"/>
      <c r="O161" s="84"/>
      <c r="P161" s="84"/>
      <c r="Q161" s="299"/>
      <c r="R161" s="302"/>
      <c r="S161" s="302"/>
      <c r="T161" s="302"/>
      <c r="U161" s="302"/>
    </row>
    <row r="162" spans="2:21" ht="14.65" customHeight="1">
      <c r="B162" s="44"/>
      <c r="C162" s="249" t="s">
        <v>280</v>
      </c>
      <c r="D162" s="249"/>
      <c r="E162" s="249"/>
      <c r="F162" s="458"/>
      <c r="G162" s="249"/>
      <c r="H162" s="249"/>
      <c r="I162" s="249"/>
      <c r="J162" s="249"/>
      <c r="K162" s="249"/>
      <c r="L162" s="249"/>
      <c r="M162" s="249"/>
      <c r="N162" s="249"/>
      <c r="O162" s="256"/>
      <c r="P162" s="256"/>
    </row>
    <row r="163" spans="2:21" ht="7.15" customHeight="1">
      <c r="B163" s="44"/>
      <c r="C163" s="137"/>
      <c r="D163" s="137"/>
      <c r="E163" s="137"/>
      <c r="F163" s="459"/>
      <c r="G163" s="137"/>
      <c r="H163" s="137"/>
      <c r="I163" s="137"/>
      <c r="J163" s="137"/>
      <c r="K163" s="137"/>
      <c r="L163" s="137"/>
      <c r="M163" s="137"/>
      <c r="N163" s="137"/>
      <c r="O163" s="90"/>
      <c r="P163" s="90"/>
    </row>
    <row r="164" spans="2:21" ht="14.65" customHeight="1">
      <c r="B164" s="44"/>
      <c r="C164" s="250" t="s">
        <v>281</v>
      </c>
      <c r="D164" s="251"/>
      <c r="E164" s="251"/>
      <c r="F164" s="458"/>
      <c r="G164" s="251"/>
      <c r="H164" s="251"/>
      <c r="I164" s="251"/>
      <c r="J164" s="251"/>
      <c r="K164" s="251"/>
      <c r="L164" s="251"/>
      <c r="M164" s="251"/>
      <c r="N164" s="251"/>
      <c r="O164" s="163"/>
      <c r="P164" s="163"/>
    </row>
    <row r="165" spans="2:21" ht="10.9" customHeight="1">
      <c r="B165" s="44"/>
      <c r="C165" s="85"/>
      <c r="D165" s="85"/>
      <c r="E165" s="85"/>
      <c r="F165" s="459"/>
      <c r="G165" s="50"/>
      <c r="H165" s="50"/>
      <c r="I165" s="50"/>
      <c r="J165" s="50"/>
      <c r="K165" s="50"/>
      <c r="L165" s="50"/>
      <c r="M165" s="50"/>
      <c r="N165" s="50"/>
      <c r="O165" s="84"/>
      <c r="P165" s="84"/>
    </row>
    <row r="166" spans="2:21" ht="10.9" customHeight="1">
      <c r="B166" s="354"/>
      <c r="C166" s="355"/>
      <c r="D166" s="355"/>
      <c r="E166" s="355"/>
      <c r="F166" s="460"/>
      <c r="G166" s="356"/>
      <c r="H166" s="356"/>
      <c r="I166" s="356"/>
      <c r="J166" s="356"/>
      <c r="K166" s="356"/>
      <c r="L166" s="356"/>
      <c r="M166" s="356"/>
      <c r="N166" s="356"/>
      <c r="O166" s="84"/>
      <c r="P166" s="84"/>
    </row>
    <row r="167" spans="2:21" ht="16.350000000000001" customHeight="1">
      <c r="B167" s="44"/>
      <c r="C167" s="48" t="s">
        <v>282</v>
      </c>
      <c r="D167" s="50"/>
      <c r="E167" s="50"/>
      <c r="F167" s="459"/>
      <c r="G167" s="84"/>
      <c r="H167" s="254" t="s">
        <v>289</v>
      </c>
      <c r="I167" s="84"/>
      <c r="J167" s="84"/>
      <c r="K167" s="84"/>
      <c r="L167" s="84"/>
      <c r="M167" s="84"/>
      <c r="N167" s="356"/>
      <c r="O167" s="84"/>
      <c r="P167" s="84"/>
    </row>
    <row r="168" spans="2:21">
      <c r="B168" s="44"/>
      <c r="C168" s="44"/>
      <c r="D168" s="50"/>
      <c r="E168" s="50"/>
      <c r="F168" s="459"/>
      <c r="I168" s="254"/>
      <c r="J168" s="84"/>
      <c r="K168" s="84"/>
      <c r="L168" s="84"/>
      <c r="M168" s="84"/>
      <c r="N168" s="356"/>
      <c r="O168" s="84"/>
      <c r="P168" s="84"/>
    </row>
    <row r="169" spans="2:21" ht="25.15" customHeight="1">
      <c r="B169" s="44"/>
      <c r="C169" s="489" t="s">
        <v>283</v>
      </c>
      <c r="D169" s="489"/>
      <c r="E169" s="489"/>
      <c r="F169" s="459"/>
      <c r="H169" s="620" t="s">
        <v>290</v>
      </c>
      <c r="I169" s="620"/>
      <c r="J169" s="620"/>
      <c r="K169" s="620"/>
      <c r="L169" s="620"/>
      <c r="M169" s="620"/>
      <c r="N169" s="356"/>
      <c r="O169" s="84"/>
      <c r="P169" s="84"/>
    </row>
    <row r="170" spans="2:21" ht="14.1" customHeight="1">
      <c r="B170" s="44"/>
      <c r="C170" s="489"/>
      <c r="D170" s="489"/>
      <c r="E170" s="489"/>
      <c r="F170" s="459"/>
      <c r="H170" s="620"/>
      <c r="I170" s="620"/>
      <c r="J170" s="620"/>
      <c r="K170" s="620"/>
      <c r="L170" s="620"/>
      <c r="M170" s="620"/>
      <c r="N170" s="356"/>
      <c r="O170" s="84"/>
      <c r="P170" s="84"/>
    </row>
    <row r="171" spans="2:21" ht="6.6" customHeight="1">
      <c r="B171" s="44"/>
      <c r="C171" s="139"/>
      <c r="D171" s="66"/>
      <c r="E171" s="66"/>
      <c r="F171" s="459"/>
      <c r="H171" s="160"/>
      <c r="I171" s="160"/>
      <c r="J171" s="160"/>
      <c r="K171" s="84"/>
      <c r="L171" s="84"/>
      <c r="M171" s="84"/>
      <c r="N171" s="356"/>
      <c r="O171" s="84"/>
      <c r="P171" s="84"/>
    </row>
    <row r="172" spans="2:21">
      <c r="B172" s="44"/>
      <c r="C172" s="86" t="s">
        <v>284</v>
      </c>
      <c r="D172" s="255"/>
      <c r="E172" s="255"/>
      <c r="F172" s="459"/>
      <c r="H172" s="256" t="s">
        <v>291</v>
      </c>
      <c r="I172" s="256"/>
      <c r="J172" s="84"/>
      <c r="K172" s="84"/>
      <c r="L172" s="84"/>
      <c r="M172" s="84"/>
      <c r="N172" s="356"/>
      <c r="O172" s="84"/>
      <c r="P172" s="84"/>
    </row>
    <row r="173" spans="2:21" ht="6.6" customHeight="1" thickBot="1">
      <c r="B173" s="44"/>
      <c r="C173" s="139"/>
      <c r="D173" s="66"/>
      <c r="E173" s="66"/>
      <c r="F173" s="459"/>
      <c r="H173" s="84"/>
      <c r="I173" s="84"/>
      <c r="J173" s="84"/>
      <c r="K173" s="84"/>
      <c r="L173" s="84"/>
      <c r="M173" s="84"/>
      <c r="N173" s="356"/>
      <c r="O173" s="84"/>
      <c r="P173" s="84"/>
    </row>
    <row r="174" spans="2:21" ht="15" thickBot="1">
      <c r="B174" s="44"/>
      <c r="C174" s="610"/>
      <c r="D174" s="611"/>
      <c r="E174" s="612"/>
      <c r="F174" s="459"/>
      <c r="H174" s="621"/>
      <c r="I174" s="622"/>
      <c r="J174" s="622"/>
      <c r="K174" s="622"/>
      <c r="L174" s="622"/>
      <c r="M174" s="623"/>
      <c r="N174" s="356"/>
      <c r="O174" s="84"/>
      <c r="P174" s="84"/>
    </row>
    <row r="175" spans="2:21" ht="6.6" customHeight="1">
      <c r="B175" s="44"/>
      <c r="C175" s="49"/>
      <c r="D175" s="50"/>
      <c r="E175" s="50"/>
      <c r="F175" s="459"/>
      <c r="H175" s="84"/>
      <c r="I175" s="84"/>
      <c r="J175" s="84"/>
      <c r="K175" s="84"/>
      <c r="L175" s="84"/>
      <c r="M175" s="84"/>
      <c r="N175" s="356"/>
      <c r="O175" s="84"/>
      <c r="P175" s="84"/>
    </row>
    <row r="176" spans="2:21">
      <c r="B176" s="44"/>
      <c r="C176" s="49" t="s">
        <v>285</v>
      </c>
      <c r="D176" s="50"/>
      <c r="E176" s="49" t="s">
        <v>288</v>
      </c>
      <c r="F176" s="459"/>
      <c r="H176" s="256" t="s">
        <v>292</v>
      </c>
      <c r="I176" s="256"/>
      <c r="J176" s="84"/>
      <c r="M176" s="257" t="s">
        <v>293</v>
      </c>
      <c r="N176" s="356"/>
      <c r="O176" s="84"/>
      <c r="P176" s="84"/>
    </row>
    <row r="177" spans="2:22" ht="6.6" customHeight="1" thickBot="1">
      <c r="B177" s="44"/>
      <c r="C177" s="49"/>
      <c r="D177" s="50"/>
      <c r="E177" s="50"/>
      <c r="F177" s="459"/>
      <c r="H177" s="84"/>
      <c r="I177" s="84"/>
      <c r="J177" s="84"/>
      <c r="M177" s="84"/>
      <c r="N177" s="356"/>
      <c r="O177" s="84"/>
      <c r="P177" s="84"/>
    </row>
    <row r="178" spans="2:22" ht="15" thickBot="1">
      <c r="B178" s="44"/>
      <c r="C178" s="272"/>
      <c r="D178" s="50"/>
      <c r="E178" s="273"/>
      <c r="F178" s="459"/>
      <c r="H178" s="509"/>
      <c r="I178" s="510"/>
      <c r="J178" s="510"/>
      <c r="K178" s="511"/>
      <c r="M178" s="271"/>
      <c r="N178" s="356"/>
      <c r="O178" s="84"/>
      <c r="P178" s="84"/>
    </row>
    <row r="179" spans="2:22" ht="6.6" customHeight="1">
      <c r="B179" s="44"/>
      <c r="C179" s="49"/>
      <c r="D179" s="50"/>
      <c r="E179" s="496" t="s">
        <v>125</v>
      </c>
      <c r="F179" s="459"/>
      <c r="H179" s="160"/>
      <c r="I179" s="160"/>
      <c r="J179" s="160"/>
      <c r="K179" s="160"/>
      <c r="L179" s="84"/>
      <c r="M179" s="84"/>
      <c r="N179" s="356"/>
      <c r="O179" s="84"/>
      <c r="P179" s="84"/>
    </row>
    <row r="180" spans="2:22">
      <c r="B180" s="44"/>
      <c r="C180" s="49" t="s">
        <v>286</v>
      </c>
      <c r="D180" s="50"/>
      <c r="E180" s="615"/>
      <c r="F180" s="459"/>
      <c r="H180" s="256" t="s">
        <v>152</v>
      </c>
      <c r="I180" s="256"/>
      <c r="J180" s="84"/>
      <c r="K180" s="84"/>
      <c r="L180" s="84"/>
      <c r="M180" s="84"/>
      <c r="N180" s="356"/>
      <c r="O180" s="84"/>
      <c r="P180" s="84"/>
    </row>
    <row r="181" spans="2:22" ht="6.6" customHeight="1" thickBot="1">
      <c r="B181" s="44"/>
      <c r="C181" s="49"/>
      <c r="D181" s="50"/>
      <c r="E181" s="50"/>
      <c r="F181" s="459"/>
      <c r="H181" s="84"/>
      <c r="I181" s="84"/>
      <c r="J181" s="84"/>
      <c r="K181" s="84"/>
      <c r="L181" s="84"/>
      <c r="M181" s="84"/>
      <c r="N181" s="356"/>
      <c r="O181" s="84"/>
      <c r="P181" s="84"/>
      <c r="V181" s="258"/>
    </row>
    <row r="182" spans="2:22" ht="15" thickBot="1">
      <c r="B182" s="44"/>
      <c r="C182" s="610"/>
      <c r="D182" s="611"/>
      <c r="E182" s="612"/>
      <c r="F182" s="459"/>
      <c r="H182" s="504"/>
      <c r="I182" s="505"/>
      <c r="J182" s="506"/>
      <c r="K182" s="84"/>
      <c r="L182" s="84"/>
      <c r="M182" s="84"/>
      <c r="N182" s="356"/>
      <c r="O182" s="84"/>
      <c r="P182" s="84"/>
    </row>
    <row r="183" spans="2:22" ht="6.6" customHeight="1">
      <c r="B183" s="44"/>
      <c r="C183" s="49"/>
      <c r="D183" s="50"/>
      <c r="E183" s="50"/>
      <c r="F183" s="459"/>
      <c r="H183" s="618" t="s">
        <v>125</v>
      </c>
      <c r="I183" s="618"/>
      <c r="J183" s="618"/>
      <c r="K183" s="84"/>
      <c r="L183" s="84"/>
      <c r="M183" s="84"/>
      <c r="N183" s="356"/>
      <c r="O183" s="84"/>
      <c r="P183" s="84"/>
    </row>
    <row r="184" spans="2:22">
      <c r="B184" s="44"/>
      <c r="C184" s="49" t="s">
        <v>287</v>
      </c>
      <c r="D184" s="66"/>
      <c r="E184" s="66"/>
      <c r="F184" s="459"/>
      <c r="H184" s="619"/>
      <c r="I184" s="619"/>
      <c r="J184" s="619"/>
      <c r="K184" s="84"/>
      <c r="L184" s="84"/>
      <c r="M184" s="84"/>
      <c r="N184" s="356"/>
      <c r="O184" s="84"/>
      <c r="P184" s="84"/>
    </row>
    <row r="185" spans="2:22" ht="6.6" customHeight="1" thickBot="1">
      <c r="B185" s="44"/>
      <c r="C185" s="49"/>
      <c r="D185" s="50"/>
      <c r="E185" s="50"/>
      <c r="F185" s="459"/>
      <c r="G185" s="84"/>
      <c r="H185" s="84"/>
      <c r="I185" s="84"/>
      <c r="J185" s="84"/>
      <c r="K185" s="84"/>
      <c r="L185" s="84"/>
      <c r="M185" s="84"/>
      <c r="N185" s="356"/>
      <c r="O185" s="84"/>
      <c r="P185" s="84"/>
    </row>
    <row r="186" spans="2:22" ht="15" thickBot="1">
      <c r="B186" s="44"/>
      <c r="C186" s="607"/>
      <c r="D186" s="608"/>
      <c r="E186" s="609"/>
      <c r="F186" s="459"/>
      <c r="G186" s="259"/>
      <c r="H186" s="260"/>
      <c r="I186" s="260"/>
      <c r="J186" s="260"/>
      <c r="K186" s="84"/>
      <c r="L186" s="84"/>
      <c r="M186" s="84"/>
      <c r="N186" s="356"/>
      <c r="O186" s="84"/>
      <c r="P186" s="84"/>
    </row>
    <row r="187" spans="2:22">
      <c r="B187" s="44"/>
      <c r="C187" s="360"/>
      <c r="D187" s="360"/>
      <c r="E187" s="360"/>
      <c r="F187" s="459"/>
      <c r="G187" s="259"/>
      <c r="H187" s="260"/>
      <c r="I187" s="260"/>
      <c r="J187" s="260"/>
      <c r="K187" s="84"/>
      <c r="L187" s="84"/>
      <c r="M187" s="84"/>
      <c r="N187" s="356"/>
      <c r="O187" s="84"/>
      <c r="P187" s="84"/>
    </row>
    <row r="188" spans="2:22" ht="6.6" customHeight="1">
      <c r="B188" s="354"/>
      <c r="C188" s="359"/>
      <c r="D188" s="356"/>
      <c r="E188" s="356"/>
      <c r="F188" s="460"/>
      <c r="G188" s="356"/>
      <c r="H188" s="356"/>
      <c r="I188" s="356"/>
      <c r="J188" s="356"/>
      <c r="K188" s="356"/>
      <c r="L188" s="356"/>
      <c r="M188" s="356"/>
      <c r="N188" s="356"/>
      <c r="O188" s="84"/>
      <c r="P188" s="84"/>
    </row>
    <row r="189" spans="2:22" ht="14.1" customHeight="1">
      <c r="D189" s="65"/>
      <c r="E189" s="65"/>
      <c r="F189" s="220"/>
      <c r="G189" s="84"/>
      <c r="H189" s="84"/>
      <c r="I189" s="84"/>
      <c r="J189" s="84"/>
      <c r="K189" s="84"/>
      <c r="L189" s="84"/>
      <c r="M189" s="84"/>
      <c r="N189" s="84"/>
      <c r="O189" s="84"/>
      <c r="P189" s="84"/>
    </row>
    <row r="190" spans="2:22" ht="14.1" customHeight="1">
      <c r="B190" s="222"/>
      <c r="C190" s="222" t="s">
        <v>294</v>
      </c>
      <c r="D190" s="222"/>
      <c r="E190" s="222"/>
      <c r="F190" s="457"/>
      <c r="G190" s="222"/>
      <c r="H190" s="222"/>
      <c r="I190" s="222"/>
      <c r="J190" s="222"/>
      <c r="K190" s="222"/>
      <c r="L190" s="222"/>
      <c r="M190" s="222"/>
      <c r="N190" s="222"/>
      <c r="O190" s="345"/>
      <c r="P190" s="345"/>
    </row>
    <row r="191" spans="2:22" ht="6.6" customHeight="1">
      <c r="B191" s="44"/>
      <c r="C191" s="44"/>
      <c r="D191" s="44"/>
      <c r="E191" s="44"/>
      <c r="F191" s="288"/>
      <c r="G191" s="84"/>
      <c r="H191" s="84"/>
      <c r="I191" s="84"/>
      <c r="J191" s="84"/>
      <c r="K191" s="84"/>
      <c r="L191" s="84"/>
      <c r="M191" s="84"/>
      <c r="N191" s="361"/>
      <c r="O191" s="84"/>
      <c r="P191" s="84"/>
    </row>
    <row r="192" spans="2:22" ht="6.6" customHeight="1">
      <c r="B192" s="44"/>
      <c r="C192" s="253"/>
      <c r="D192" s="50"/>
      <c r="E192" s="50"/>
      <c r="F192" s="459"/>
      <c r="G192" s="84"/>
      <c r="H192" s="84"/>
      <c r="I192" s="84"/>
      <c r="J192" s="84"/>
      <c r="K192" s="84"/>
      <c r="L192" s="84"/>
      <c r="M192" s="84"/>
      <c r="N192" s="361"/>
      <c r="O192" s="84"/>
      <c r="P192" s="84"/>
    </row>
    <row r="193" spans="2:22">
      <c r="B193" s="44"/>
      <c r="C193" s="48" t="s">
        <v>46</v>
      </c>
      <c r="D193" s="50"/>
      <c r="E193" s="50"/>
      <c r="F193" s="459"/>
      <c r="H193" s="254" t="s">
        <v>289</v>
      </c>
      <c r="I193" s="254"/>
      <c r="J193" s="84"/>
      <c r="K193" s="84"/>
      <c r="L193" s="84"/>
      <c r="M193" s="84"/>
      <c r="N193" s="361"/>
      <c r="O193" s="84"/>
      <c r="P193" s="84"/>
    </row>
    <row r="194" spans="2:22" ht="20.100000000000001" customHeight="1">
      <c r="B194" s="44"/>
      <c r="C194" s="489" t="s">
        <v>283</v>
      </c>
      <c r="D194" s="489"/>
      <c r="E194" s="489"/>
      <c r="F194" s="459"/>
      <c r="H194" s="620" t="s">
        <v>290</v>
      </c>
      <c r="I194" s="620"/>
      <c r="J194" s="620"/>
      <c r="K194" s="620"/>
      <c r="L194" s="620"/>
      <c r="M194" s="620"/>
      <c r="N194" s="361"/>
      <c r="O194" s="451"/>
      <c r="P194" s="70"/>
    </row>
    <row r="195" spans="2:22" ht="19.5" customHeight="1">
      <c r="B195" s="44"/>
      <c r="C195" s="489"/>
      <c r="D195" s="489"/>
      <c r="E195" s="489"/>
      <c r="F195" s="459"/>
      <c r="H195" s="620"/>
      <c r="I195" s="620"/>
      <c r="J195" s="620"/>
      <c r="K195" s="620"/>
      <c r="L195" s="620"/>
      <c r="M195" s="620"/>
      <c r="N195" s="361"/>
      <c r="O195" s="451"/>
      <c r="P195" s="70"/>
    </row>
    <row r="196" spans="2:22" ht="6.6" customHeight="1">
      <c r="B196" s="44"/>
      <c r="C196" s="139"/>
      <c r="D196" s="66"/>
      <c r="E196" s="66"/>
      <c r="F196" s="459"/>
      <c r="H196" s="160"/>
      <c r="I196" s="160"/>
      <c r="J196" s="160"/>
      <c r="K196" s="160"/>
      <c r="L196" s="160"/>
      <c r="M196" s="160"/>
      <c r="N196" s="361"/>
      <c r="O196" s="160"/>
      <c r="P196" s="160"/>
    </row>
    <row r="197" spans="2:22">
      <c r="B197" s="44"/>
      <c r="C197" s="86" t="s">
        <v>284</v>
      </c>
      <c r="D197" s="255"/>
      <c r="E197" s="255"/>
      <c r="F197" s="459"/>
      <c r="H197" s="256" t="s">
        <v>291</v>
      </c>
      <c r="I197" s="256"/>
      <c r="J197" s="84"/>
      <c r="K197" s="84"/>
      <c r="L197" s="84"/>
      <c r="M197" s="84"/>
      <c r="N197" s="361"/>
      <c r="O197" s="84"/>
      <c r="P197" s="84"/>
    </row>
    <row r="198" spans="2:22" ht="6.6" customHeight="1" thickBot="1">
      <c r="B198" s="44"/>
      <c r="C198" s="139"/>
      <c r="D198" s="66"/>
      <c r="E198" s="66"/>
      <c r="F198" s="459"/>
      <c r="H198" s="84"/>
      <c r="I198" s="84"/>
      <c r="J198" s="84"/>
      <c r="K198" s="84"/>
      <c r="L198" s="84"/>
      <c r="M198" s="84"/>
      <c r="N198" s="361"/>
      <c r="O198" s="84"/>
      <c r="P198" s="84"/>
    </row>
    <row r="199" spans="2:22" ht="15" thickBot="1">
      <c r="B199" s="44"/>
      <c r="C199" s="610"/>
      <c r="D199" s="611"/>
      <c r="E199" s="612"/>
      <c r="F199" s="459"/>
      <c r="H199" s="621"/>
      <c r="I199" s="622"/>
      <c r="J199" s="622"/>
      <c r="K199" s="622"/>
      <c r="L199" s="622"/>
      <c r="M199" s="623"/>
      <c r="N199" s="361"/>
      <c r="O199" s="262"/>
      <c r="P199" s="84"/>
    </row>
    <row r="200" spans="2:22" ht="6.6" customHeight="1">
      <c r="B200" s="44"/>
      <c r="C200" s="49"/>
      <c r="D200" s="50"/>
      <c r="E200" s="50"/>
      <c r="F200" s="459"/>
      <c r="H200" s="84"/>
      <c r="I200" s="84"/>
      <c r="J200" s="84"/>
      <c r="K200" s="84"/>
      <c r="L200" s="84"/>
      <c r="M200" s="84"/>
      <c r="N200" s="361"/>
      <c r="O200" s="84"/>
      <c r="P200" s="84"/>
    </row>
    <row r="201" spans="2:22">
      <c r="B201" s="44"/>
      <c r="C201" s="49" t="s">
        <v>285</v>
      </c>
      <c r="D201" s="50"/>
      <c r="E201" s="49" t="s">
        <v>47</v>
      </c>
      <c r="F201" s="459"/>
      <c r="H201" s="256" t="s">
        <v>292</v>
      </c>
      <c r="I201" s="256"/>
      <c r="J201" s="84"/>
      <c r="L201" s="160"/>
      <c r="M201" s="257" t="s">
        <v>293</v>
      </c>
      <c r="N201" s="361"/>
      <c r="O201" s="160"/>
      <c r="P201" s="160"/>
    </row>
    <row r="202" spans="2:22" ht="6.6" customHeight="1" thickBot="1">
      <c r="B202" s="44"/>
      <c r="C202" s="49"/>
      <c r="D202" s="50"/>
      <c r="E202" s="50"/>
      <c r="F202" s="459"/>
      <c r="H202" s="84"/>
      <c r="I202" s="84"/>
      <c r="J202" s="84"/>
      <c r="L202" s="84"/>
      <c r="M202" s="84"/>
      <c r="N202" s="361"/>
      <c r="O202" s="84"/>
      <c r="P202" s="84"/>
    </row>
    <row r="203" spans="2:22" ht="15" thickBot="1">
      <c r="B203" s="44"/>
      <c r="C203" s="272"/>
      <c r="D203" s="50"/>
      <c r="E203" s="273"/>
      <c r="F203" s="459"/>
      <c r="H203" s="509"/>
      <c r="I203" s="510"/>
      <c r="J203" s="510"/>
      <c r="K203" s="511"/>
      <c r="L203" s="263"/>
      <c r="M203" s="271"/>
      <c r="N203" s="361"/>
      <c r="O203" s="263"/>
      <c r="P203" s="84"/>
    </row>
    <row r="204" spans="2:22" ht="6.6" customHeight="1">
      <c r="B204" s="44"/>
      <c r="C204" s="49"/>
      <c r="D204" s="50"/>
      <c r="E204" s="496" t="s">
        <v>125</v>
      </c>
      <c r="F204" s="459"/>
      <c r="H204" s="160"/>
      <c r="I204" s="160"/>
      <c r="J204" s="160"/>
      <c r="K204" s="160"/>
      <c r="L204" s="160"/>
      <c r="M204" s="160"/>
      <c r="N204" s="361"/>
      <c r="O204" s="160"/>
      <c r="P204" s="160"/>
    </row>
    <row r="205" spans="2:22">
      <c r="B205" s="44"/>
      <c r="C205" s="49" t="s">
        <v>286</v>
      </c>
      <c r="D205" s="50"/>
      <c r="E205" s="615"/>
      <c r="F205" s="459"/>
      <c r="H205" s="256" t="s">
        <v>4</v>
      </c>
      <c r="I205" s="256"/>
      <c r="J205" s="84"/>
      <c r="K205" s="84"/>
      <c r="L205" s="84"/>
      <c r="M205" s="84"/>
      <c r="N205" s="361"/>
      <c r="O205" s="84"/>
      <c r="P205" s="84"/>
    </row>
    <row r="206" spans="2:22" ht="6.6" customHeight="1" thickBot="1">
      <c r="B206" s="44"/>
      <c r="C206" s="49"/>
      <c r="D206" s="50"/>
      <c r="E206" s="50"/>
      <c r="F206" s="459"/>
      <c r="H206" s="84"/>
      <c r="I206" s="84"/>
      <c r="J206" s="84"/>
      <c r="K206" s="84"/>
      <c r="L206" s="84"/>
      <c r="M206" s="84"/>
      <c r="N206" s="361"/>
      <c r="O206" s="84"/>
      <c r="P206" s="84"/>
      <c r="V206" s="258"/>
    </row>
    <row r="207" spans="2:22" ht="15" thickBot="1">
      <c r="B207" s="44"/>
      <c r="C207" s="610"/>
      <c r="D207" s="611"/>
      <c r="E207" s="612"/>
      <c r="F207" s="459"/>
      <c r="H207" s="504"/>
      <c r="I207" s="505"/>
      <c r="J207" s="506"/>
      <c r="K207" s="84"/>
      <c r="L207" s="84"/>
      <c r="M207" s="84"/>
      <c r="N207" s="361"/>
      <c r="O207" s="84"/>
      <c r="P207" s="84"/>
    </row>
    <row r="208" spans="2:22" ht="6.6" customHeight="1">
      <c r="B208" s="44"/>
      <c r="C208" s="49"/>
      <c r="D208" s="50"/>
      <c r="E208" s="50"/>
      <c r="F208" s="459"/>
      <c r="H208" s="618" t="s">
        <v>125</v>
      </c>
      <c r="I208" s="618"/>
      <c r="J208" s="618"/>
      <c r="K208" s="84"/>
      <c r="L208" s="84"/>
      <c r="M208" s="84"/>
      <c r="N208" s="361"/>
      <c r="O208" s="84"/>
      <c r="P208" s="84"/>
    </row>
    <row r="209" spans="1:21">
      <c r="B209" s="44"/>
      <c r="C209" s="49" t="s">
        <v>287</v>
      </c>
      <c r="D209" s="66"/>
      <c r="E209" s="66"/>
      <c r="F209" s="459"/>
      <c r="H209" s="619"/>
      <c r="I209" s="619"/>
      <c r="J209" s="619"/>
      <c r="K209" s="160"/>
      <c r="L209" s="160"/>
      <c r="M209" s="160"/>
      <c r="N209" s="361"/>
      <c r="O209" s="160"/>
      <c r="P209" s="160"/>
    </row>
    <row r="210" spans="1:21" ht="6.6" customHeight="1" thickBot="1">
      <c r="B210" s="44"/>
      <c r="C210" s="49"/>
      <c r="D210" s="50"/>
      <c r="E210" s="50"/>
      <c r="F210" s="459"/>
      <c r="G210" s="84"/>
      <c r="H210" s="84"/>
      <c r="I210" s="84"/>
      <c r="J210" s="84"/>
      <c r="K210" s="84"/>
      <c r="L210" s="84"/>
      <c r="M210" s="84"/>
      <c r="N210" s="361"/>
      <c r="O210" s="84"/>
      <c r="P210" s="70"/>
    </row>
    <row r="211" spans="1:21" ht="15" thickBot="1">
      <c r="B211" s="44"/>
      <c r="C211" s="607"/>
      <c r="D211" s="608"/>
      <c r="E211" s="609"/>
      <c r="F211" s="459"/>
      <c r="G211" s="259"/>
      <c r="H211" s="260"/>
      <c r="I211" s="260"/>
      <c r="J211" s="260"/>
      <c r="K211" s="264"/>
      <c r="L211" s="264"/>
      <c r="M211" s="264"/>
      <c r="N211" s="361"/>
      <c r="O211" s="264"/>
      <c r="P211" s="70"/>
    </row>
    <row r="212" spans="1:21">
      <c r="B212" s="44"/>
      <c r="C212" s="360"/>
      <c r="D212" s="360"/>
      <c r="E212" s="360"/>
      <c r="F212" s="459"/>
      <c r="G212" s="259"/>
      <c r="H212" s="260"/>
      <c r="I212" s="260"/>
      <c r="J212" s="260"/>
      <c r="K212" s="264"/>
      <c r="L212" s="264"/>
      <c r="M212" s="264"/>
      <c r="N212" s="361"/>
      <c r="O212" s="264"/>
      <c r="P212" s="70"/>
    </row>
    <row r="213" spans="1:21" ht="6.6" customHeight="1">
      <c r="B213" s="354"/>
      <c r="C213" s="359"/>
      <c r="D213" s="356"/>
      <c r="E213" s="356"/>
      <c r="F213" s="460"/>
      <c r="G213" s="356"/>
      <c r="H213" s="356"/>
      <c r="I213" s="356"/>
      <c r="J213" s="356"/>
      <c r="K213" s="361"/>
      <c r="L213" s="361"/>
      <c r="M213" s="361"/>
      <c r="N213" s="361"/>
      <c r="O213" s="265"/>
      <c r="P213" s="70"/>
    </row>
    <row r="214" spans="1:21" ht="14.1" customHeight="1">
      <c r="D214" s="65"/>
      <c r="E214" s="65"/>
      <c r="F214" s="220"/>
      <c r="G214" s="84"/>
      <c r="H214" s="84"/>
      <c r="I214" s="84"/>
      <c r="J214" s="84"/>
      <c r="K214" s="265"/>
      <c r="L214" s="265"/>
      <c r="M214" s="265"/>
      <c r="N214" s="265"/>
      <c r="O214" s="265"/>
      <c r="P214" s="70"/>
    </row>
    <row r="215" spans="1:21" s="53" customFormat="1" ht="18">
      <c r="A215"/>
      <c r="C215" s="500" t="s">
        <v>153</v>
      </c>
      <c r="D215" s="501"/>
      <c r="E215" s="501"/>
      <c r="F215" s="501"/>
      <c r="G215" s="501"/>
      <c r="H215" s="501"/>
      <c r="I215" s="501"/>
      <c r="J215" s="501"/>
      <c r="K215" s="501"/>
      <c r="L215" s="501"/>
      <c r="M215" s="501"/>
      <c r="N215" s="501"/>
      <c r="O215" s="501"/>
      <c r="Q215" s="312"/>
      <c r="R215" s="312"/>
      <c r="S215" s="312"/>
      <c r="T215" s="312"/>
      <c r="U215" s="312"/>
    </row>
    <row r="216" spans="1:21" ht="29.1" customHeight="1">
      <c r="C216" s="620" t="s">
        <v>295</v>
      </c>
      <c r="D216" s="620"/>
      <c r="E216" s="620"/>
      <c r="F216" s="620"/>
      <c r="G216" s="620"/>
      <c r="H216" s="620"/>
      <c r="I216" s="620"/>
      <c r="J216" s="620"/>
      <c r="K216" s="261"/>
      <c r="L216" s="261"/>
      <c r="M216" s="261"/>
      <c r="N216" s="261"/>
      <c r="O216" s="266"/>
    </row>
    <row r="217" spans="1:21">
      <c r="B217" s="645"/>
      <c r="C217" s="645"/>
      <c r="D217" s="645"/>
      <c r="E217" s="645"/>
      <c r="F217" s="645"/>
      <c r="G217" s="645"/>
      <c r="H217" s="645"/>
      <c r="I217" s="645"/>
      <c r="J217" s="267"/>
      <c r="K217" s="267"/>
      <c r="L217" s="267"/>
      <c r="M217" s="267"/>
      <c r="N217" s="267"/>
    </row>
    <row r="218" spans="1:21" ht="26.1" customHeight="1">
      <c r="C218" s="491" t="s">
        <v>296</v>
      </c>
      <c r="D218" s="491"/>
      <c r="E218" s="491"/>
      <c r="F218" s="491"/>
      <c r="G218" s="491"/>
      <c r="H218" s="491"/>
      <c r="I218" s="491"/>
      <c r="J218" s="491"/>
      <c r="K218" s="491"/>
      <c r="L218" s="491"/>
      <c r="M218" s="491"/>
      <c r="N218" s="491"/>
      <c r="O218" s="491"/>
      <c r="P218" s="491"/>
    </row>
  </sheetData>
  <sheetProtection algorithmName="SHA-512" hashValue="Xmr9i6LeSmmjTQ0aKCsKbyhKfelOJP4n0meFQmdeJ3SC2P6+C33h7YLwEXNtzsEhomdc5w27OGRX6Slozat+eQ==" saltValue="Rq88a3cH/BSXEkuzTnaRuA==" spinCount="100000" sheet="1" formatRows="0" selectLockedCells="1"/>
  <mergeCells count="78">
    <mergeCell ref="C215:O215"/>
    <mergeCell ref="C216:J216"/>
    <mergeCell ref="B217:I217"/>
    <mergeCell ref="C218:P218"/>
    <mergeCell ref="C52:I52"/>
    <mergeCell ref="C62:D62"/>
    <mergeCell ref="C63:D63"/>
    <mergeCell ref="C64:D64"/>
    <mergeCell ref="C65:D65"/>
    <mergeCell ref="C66:D66"/>
    <mergeCell ref="C67:D67"/>
    <mergeCell ref="C68:D68"/>
    <mergeCell ref="C69:D69"/>
    <mergeCell ref="C71:D71"/>
    <mergeCell ref="C72:D72"/>
    <mergeCell ref="C73:D73"/>
    <mergeCell ref="C82:M82"/>
    <mergeCell ref="C6:D6"/>
    <mergeCell ref="D19:E19"/>
    <mergeCell ref="G19:K19"/>
    <mergeCell ref="G20:H20"/>
    <mergeCell ref="J20:K20"/>
    <mergeCell ref="G6:H6"/>
    <mergeCell ref="C12:G12"/>
    <mergeCell ref="C28:I28"/>
    <mergeCell ref="C41:D41"/>
    <mergeCell ref="C42:D42"/>
    <mergeCell ref="C43:D43"/>
    <mergeCell ref="C29:D29"/>
    <mergeCell ref="C30:D30"/>
    <mergeCell ref="C31:D31"/>
    <mergeCell ref="C32:D32"/>
    <mergeCell ref="D86:E86"/>
    <mergeCell ref="C34:D34"/>
    <mergeCell ref="C35:D35"/>
    <mergeCell ref="C36:D36"/>
    <mergeCell ref="C37:D37"/>
    <mergeCell ref="C61:D61"/>
    <mergeCell ref="D84:E84"/>
    <mergeCell ref="C53:D53"/>
    <mergeCell ref="C54:D54"/>
    <mergeCell ref="C55:D55"/>
    <mergeCell ref="C56:D56"/>
    <mergeCell ref="C57:D57"/>
    <mergeCell ref="C70:D70"/>
    <mergeCell ref="C60:D60"/>
    <mergeCell ref="C38:D38"/>
    <mergeCell ref="C39:D39"/>
    <mergeCell ref="C33:D33"/>
    <mergeCell ref="C40:D40"/>
    <mergeCell ref="H182:J182"/>
    <mergeCell ref="H208:J209"/>
    <mergeCell ref="H207:J207"/>
    <mergeCell ref="H183:J184"/>
    <mergeCell ref="C199:E199"/>
    <mergeCell ref="C207:E207"/>
    <mergeCell ref="H194:M195"/>
    <mergeCell ref="H199:M199"/>
    <mergeCell ref="H203:K203"/>
    <mergeCell ref="H169:M170"/>
    <mergeCell ref="H174:M174"/>
    <mergeCell ref="H178:K178"/>
    <mergeCell ref="C58:D58"/>
    <mergeCell ref="C59:D59"/>
    <mergeCell ref="C211:E211"/>
    <mergeCell ref="C186:E186"/>
    <mergeCell ref="C182:E182"/>
    <mergeCell ref="C194:E195"/>
    <mergeCell ref="C115:C117"/>
    <mergeCell ref="C169:E170"/>
    <mergeCell ref="E204:E205"/>
    <mergeCell ref="E179:E180"/>
    <mergeCell ref="C174:E174"/>
    <mergeCell ref="G21:H21"/>
    <mergeCell ref="J21:K21"/>
    <mergeCell ref="G22:H22"/>
    <mergeCell ref="J22:K22"/>
    <mergeCell ref="J23:K23"/>
  </mergeCells>
  <phoneticPr fontId="28" type="noConversion"/>
  <conditionalFormatting sqref="D110:D111 Y137:Y138 D138:M138 Y141">
    <cfRule type="cellIs" dxfId="26" priority="170" operator="equal">
      <formula>"NON"</formula>
    </cfRule>
    <cfRule type="cellIs" dxfId="25" priority="171" operator="equal">
      <formula>"OUI"</formula>
    </cfRule>
  </conditionalFormatting>
  <conditionalFormatting sqref="D115">
    <cfRule type="cellIs" dxfId="24" priority="137" operator="lessThan">
      <formula>1000</formula>
    </cfRule>
  </conditionalFormatting>
  <conditionalFormatting sqref="D91:M92 D125:M125 D127:M130 D134:M134">
    <cfRule type="cellIs" dxfId="23" priority="209" operator="equal">
      <formula>"OUI"</formula>
    </cfRule>
    <cfRule type="cellIs" dxfId="22" priority="214" operator="equal">
      <formula>"NON"</formula>
    </cfRule>
  </conditionalFormatting>
  <conditionalFormatting sqref="D100:M101">
    <cfRule type="cellIs" dxfId="21" priority="14" operator="equal">
      <formula>"OUI"</formula>
    </cfRule>
    <cfRule type="cellIs" dxfId="20" priority="15" operator="equal">
      <formula>"NON"</formula>
    </cfRule>
  </conditionalFormatting>
  <conditionalFormatting sqref="D133:M133">
    <cfRule type="cellIs" dxfId="19" priority="208" operator="greaterThan">
      <formula>1</formula>
    </cfRule>
    <cfRule type="cellIs" dxfId="18" priority="213" operator="lessThan">
      <formula>1</formula>
    </cfRule>
  </conditionalFormatting>
  <conditionalFormatting sqref="O125:X125 D126:X126 O127:X131 O134:X134">
    <cfRule type="cellIs" dxfId="17" priority="9" operator="equal">
      <formula>"OUI"</formula>
    </cfRule>
    <cfRule type="cellIs" dxfId="16" priority="11" operator="equal">
      <formula>"NON"</formula>
    </cfRule>
  </conditionalFormatting>
  <conditionalFormatting sqref="O133:X133">
    <cfRule type="cellIs" dxfId="15" priority="8" operator="greaterThan">
      <formula>1</formula>
    </cfRule>
    <cfRule type="cellIs" dxfId="14" priority="10" operator="lessThan">
      <formula>1</formula>
    </cfRule>
  </conditionalFormatting>
  <conditionalFormatting sqref="O138:X138">
    <cfRule type="cellIs" dxfId="13" priority="6" operator="equal">
      <formula>"NON"</formula>
    </cfRule>
    <cfRule type="cellIs" dxfId="12" priority="7" operator="equal">
      <formula>"OUI"</formula>
    </cfRule>
  </conditionalFormatting>
  <conditionalFormatting sqref="Y140">
    <cfRule type="cellIs" dxfId="11" priority="149" operator="lessThan">
      <formula>0.75</formula>
    </cfRule>
    <cfRule type="cellIs" dxfId="10" priority="150" operator="equal">
      <formula>0.75</formula>
    </cfRule>
    <cfRule type="cellIs" dxfId="9" priority="151" operator="greaterThan">
      <formula>0.75</formula>
    </cfRule>
  </conditionalFormatting>
  <conditionalFormatting sqref="Y142">
    <cfRule type="cellIs" dxfId="8" priority="163" operator="greaterThan">
      <formula>0.75</formula>
    </cfRule>
    <cfRule type="cellIs" dxfId="7" priority="164" operator="equal">
      <formula>0.75</formula>
    </cfRule>
    <cfRule type="cellIs" dxfId="6" priority="165" operator="lessThan">
      <formula>0.75</formula>
    </cfRule>
  </conditionalFormatting>
  <hyperlinks>
    <hyperlink ref="C215:N215" r:id="rId1" display="Faire parvenir ce formulaire en format Excel à : efficaciteenergetique@energir.com" xr:uid="{92482469-0055-4BA2-A1C7-1CBD70BC9B43}"/>
  </hyperlinks>
  <pageMargins left="0.7" right="0.7" top="0.75" bottom="0.75" header="0.3" footer="0.3"/>
  <pageSetup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76132" r:id="rId5" name="Check Box 4">
              <controlPr defaultSize="0" autoFill="0" autoLine="0" autoPict="0">
                <anchor moveWithCells="1">
                  <from>
                    <xdr:col>2</xdr:col>
                    <xdr:colOff>28575</xdr:colOff>
                    <xdr:row>153</xdr:row>
                    <xdr:rowOff>76200</xdr:rowOff>
                  </from>
                  <to>
                    <xdr:col>2</xdr:col>
                    <xdr:colOff>1057275</xdr:colOff>
                    <xdr:row>155</xdr:row>
                    <xdr:rowOff>19050</xdr:rowOff>
                  </to>
                </anchor>
              </controlPr>
            </control>
          </mc:Choice>
        </mc:AlternateContent>
        <mc:AlternateContent xmlns:mc="http://schemas.openxmlformats.org/markup-compatibility/2006">
          <mc:Choice Requires="x14">
            <control shapeId="176133" r:id="rId6" name="Check Box 5">
              <controlPr defaultSize="0" autoFill="0" autoLine="0" autoPict="0">
                <anchor moveWithCells="1">
                  <from>
                    <xdr:col>2</xdr:col>
                    <xdr:colOff>28575</xdr:colOff>
                    <xdr:row>155</xdr:row>
                    <xdr:rowOff>95250</xdr:rowOff>
                  </from>
                  <to>
                    <xdr:col>2</xdr:col>
                    <xdr:colOff>1057275</xdr:colOff>
                    <xdr:row>157</xdr:row>
                    <xdr:rowOff>28575</xdr:rowOff>
                  </to>
                </anchor>
              </controlPr>
            </control>
          </mc:Choice>
        </mc:AlternateContent>
        <mc:AlternateContent xmlns:mc="http://schemas.openxmlformats.org/markup-compatibility/2006">
          <mc:Choice Requires="x14">
            <control shapeId="176134" r:id="rId7" name="Check Box 6">
              <controlPr defaultSize="0" autoFill="0" autoLine="0" autoPict="0">
                <anchor moveWithCells="1">
                  <from>
                    <xdr:col>2</xdr:col>
                    <xdr:colOff>28575</xdr:colOff>
                    <xdr:row>162</xdr:row>
                    <xdr:rowOff>66675</xdr:rowOff>
                  </from>
                  <to>
                    <xdr:col>2</xdr:col>
                    <xdr:colOff>1057275</xdr:colOff>
                    <xdr:row>164</xdr:row>
                    <xdr:rowOff>19050</xdr:rowOff>
                  </to>
                </anchor>
              </controlPr>
            </control>
          </mc:Choice>
        </mc:AlternateContent>
        <mc:AlternateContent xmlns:mc="http://schemas.openxmlformats.org/markup-compatibility/2006">
          <mc:Choice Requires="x14">
            <control shapeId="176135" r:id="rId8" name="Check Box 7">
              <controlPr defaultSize="0" autoFill="0" autoLine="0" autoPict="0">
                <anchor moveWithCells="1">
                  <from>
                    <xdr:col>2</xdr:col>
                    <xdr:colOff>28575</xdr:colOff>
                    <xdr:row>149</xdr:row>
                    <xdr:rowOff>76200</xdr:rowOff>
                  </from>
                  <to>
                    <xdr:col>2</xdr:col>
                    <xdr:colOff>1057275</xdr:colOff>
                    <xdr:row>151</xdr:row>
                    <xdr:rowOff>28575</xdr:rowOff>
                  </to>
                </anchor>
              </controlPr>
            </control>
          </mc:Choice>
        </mc:AlternateContent>
        <mc:AlternateContent xmlns:mc="http://schemas.openxmlformats.org/markup-compatibility/2006">
          <mc:Choice Requires="x14">
            <control shapeId="176136" r:id="rId9" name="Check Box 8">
              <controlPr defaultSize="0" autoFill="0" autoLine="0" autoPict="0">
                <anchor moveWithCells="1">
                  <from>
                    <xdr:col>2</xdr:col>
                    <xdr:colOff>28575</xdr:colOff>
                    <xdr:row>151</xdr:row>
                    <xdr:rowOff>76200</xdr:rowOff>
                  </from>
                  <to>
                    <xdr:col>2</xdr:col>
                    <xdr:colOff>1057275</xdr:colOff>
                    <xdr:row>153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89C33183-757D-4820-99A2-785D9F3993A2}">
          <x14:formula1>
            <xm:f>'Y.Menus déroulants'!$B$25:$B$26</xm:f>
          </x14:formula1>
          <xm:sqref>D86</xm:sqref>
        </x14:dataValidation>
        <x14:dataValidation type="list" allowBlank="1" showInputMessage="1" showErrorMessage="1" xr:uid="{C414FE53-0E2D-4F7E-8F46-868A004BA283}">
          <x14:formula1>
            <xm:f>'Y.Menus déroulants'!$B$30:$B$31</xm:f>
          </x14:formula1>
          <xm:sqref>D84:E84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31C6-C43E-46F3-8474-AD121BA7BF23}">
  <sheetPr codeName="Feuil11">
    <tabColor rgb="FF5B7F95"/>
    <pageSetUpPr fitToPage="1"/>
  </sheetPr>
  <dimension ref="B1:T77"/>
  <sheetViews>
    <sheetView showGridLines="0" topLeftCell="A32" zoomScale="120" zoomScaleNormal="100" workbookViewId="0">
      <selection activeCell="P72" sqref="P72"/>
    </sheetView>
  </sheetViews>
  <sheetFormatPr baseColWidth="10" defaultColWidth="11" defaultRowHeight="14.25"/>
  <cols>
    <col min="1" max="1" width="2.5" customWidth="1"/>
    <col min="2" max="2" width="2.625" customWidth="1"/>
    <col min="3" max="3" width="26.125" customWidth="1"/>
    <col min="4" max="4" width="2.5" customWidth="1"/>
    <col min="5" max="5" width="26.125" customWidth="1"/>
    <col min="6" max="6" width="2.5" customWidth="1"/>
    <col min="7" max="7" width="26.125" customWidth="1"/>
    <col min="8" max="8" width="2.5" customWidth="1"/>
    <col min="9" max="9" width="26.125" customWidth="1"/>
    <col min="10" max="10" width="2.5" customWidth="1"/>
    <col min="11" max="11" width="13.625" customWidth="1"/>
    <col min="13" max="14" width="2.625" customWidth="1"/>
    <col min="15" max="15" width="2.125" customWidth="1"/>
    <col min="16" max="20" width="11" style="299"/>
  </cols>
  <sheetData>
    <row r="1" spans="2:17" ht="13.5" customHeight="1"/>
    <row r="2" spans="2:17" ht="44.65" customHeight="1">
      <c r="B2" s="663" t="s">
        <v>297</v>
      </c>
      <c r="C2" s="663"/>
      <c r="D2" s="663"/>
      <c r="E2" s="663"/>
      <c r="F2" s="663"/>
      <c r="G2" s="663"/>
      <c r="H2" s="663"/>
      <c r="I2" s="663"/>
      <c r="J2" s="138"/>
      <c r="K2" s="55"/>
      <c r="L2" s="55"/>
      <c r="M2" s="55"/>
      <c r="N2" s="55"/>
      <c r="O2" s="55"/>
      <c r="P2" s="300"/>
      <c r="Q2" s="300"/>
    </row>
    <row r="3" spans="2:17" ht="18">
      <c r="B3" s="42" t="s">
        <v>0</v>
      </c>
      <c r="E3" s="56"/>
      <c r="F3" s="57"/>
      <c r="G3" s="57"/>
      <c r="H3" s="57"/>
      <c r="I3" s="57"/>
      <c r="J3" s="57"/>
      <c r="K3" s="57"/>
    </row>
    <row r="4" spans="2:17" ht="26.25">
      <c r="C4" s="58"/>
      <c r="E4" s="56"/>
      <c r="F4" s="57"/>
      <c r="G4" s="57"/>
      <c r="H4" s="57"/>
      <c r="I4" s="57"/>
      <c r="J4" s="57"/>
      <c r="K4" s="57"/>
    </row>
    <row r="5" spans="2:17">
      <c r="L5" s="45" t="s">
        <v>240</v>
      </c>
      <c r="O5" s="43"/>
    </row>
    <row r="6" spans="2:17">
      <c r="M6" s="46"/>
      <c r="O6" s="46" t="str">
        <f>'1.Application for admissibility'!R6</f>
        <v>version n°3 2025-02</v>
      </c>
    </row>
    <row r="7" spans="2:17" ht="15" customHeight="1">
      <c r="B7" s="47"/>
      <c r="C7" s="667" t="s">
        <v>298</v>
      </c>
      <c r="D7" s="668"/>
      <c r="E7" s="668"/>
      <c r="F7" s="668"/>
      <c r="G7" s="668"/>
      <c r="H7" s="668"/>
      <c r="I7" s="668"/>
      <c r="J7" s="668"/>
      <c r="K7" s="668"/>
      <c r="L7" s="668"/>
      <c r="M7" s="47"/>
      <c r="N7" s="47"/>
      <c r="O7" s="47"/>
    </row>
    <row r="8" spans="2:17" ht="6.75" customHeight="1" thickBot="1">
      <c r="B8" s="44"/>
      <c r="C8" s="139"/>
      <c r="D8" s="66"/>
      <c r="E8" s="66"/>
      <c r="F8" s="66"/>
      <c r="G8" s="66"/>
      <c r="H8" s="66"/>
      <c r="I8" s="66"/>
      <c r="J8" s="66"/>
      <c r="K8" s="66"/>
      <c r="L8" s="66"/>
      <c r="M8" s="44"/>
      <c r="N8" s="44"/>
      <c r="O8" s="44"/>
    </row>
    <row r="9" spans="2:17" ht="14.45" customHeight="1" thickBot="1">
      <c r="B9" s="44"/>
      <c r="C9" s="489" t="s">
        <v>299</v>
      </c>
      <c r="D9" s="489"/>
      <c r="E9" s="489"/>
      <c r="F9" s="137"/>
      <c r="G9" s="664"/>
      <c r="H9" s="665"/>
      <c r="I9" s="665"/>
      <c r="J9" s="665"/>
      <c r="K9" s="666"/>
      <c r="L9" s="86" t="s">
        <v>300</v>
      </c>
      <c r="M9" s="44"/>
      <c r="N9" s="44"/>
      <c r="O9" s="44"/>
    </row>
    <row r="10" spans="2:17" ht="14.65" customHeight="1">
      <c r="B10" s="44"/>
      <c r="C10" s="670" t="s">
        <v>301</v>
      </c>
      <c r="D10" s="670"/>
      <c r="E10" s="670"/>
      <c r="F10" s="670"/>
      <c r="G10" s="670"/>
      <c r="H10" s="670"/>
      <c r="I10" s="670"/>
      <c r="J10" s="670"/>
      <c r="K10" s="670"/>
      <c r="L10" s="670"/>
      <c r="M10" s="44"/>
      <c r="N10" s="44"/>
      <c r="O10" s="44"/>
    </row>
    <row r="11" spans="2:17" ht="14.65" customHeight="1">
      <c r="B11" s="44"/>
      <c r="C11" s="86" t="s">
        <v>302</v>
      </c>
      <c r="D11" s="669" t="str">
        <f>'2. Detailed report of costs'!G6</f>
        <v>PE2XX-XXXX</v>
      </c>
      <c r="E11" s="669"/>
      <c r="F11" s="130" t="s">
        <v>303</v>
      </c>
      <c r="G11" s="44"/>
      <c r="H11" s="130"/>
      <c r="I11" s="130"/>
      <c r="J11" s="44"/>
      <c r="K11" s="44"/>
      <c r="L11" s="44"/>
      <c r="M11" s="44"/>
      <c r="N11" s="44"/>
      <c r="O11" s="44"/>
    </row>
    <row r="12" spans="2:17" ht="7.15" customHeight="1" thickBot="1">
      <c r="B12" s="44"/>
      <c r="C12" s="139"/>
      <c r="D12" s="66"/>
      <c r="E12" s="66"/>
      <c r="F12" s="66"/>
      <c r="G12" s="66"/>
      <c r="H12" s="66"/>
      <c r="I12" s="66"/>
      <c r="J12" s="66"/>
      <c r="K12" s="66"/>
      <c r="L12" s="66"/>
      <c r="M12" s="44"/>
      <c r="N12" s="44"/>
      <c r="O12" s="44"/>
    </row>
    <row r="13" spans="2:17" ht="14.65" customHeight="1" thickBot="1">
      <c r="B13" s="120" t="s">
        <v>48</v>
      </c>
      <c r="C13" s="674" t="s">
        <v>158</v>
      </c>
      <c r="D13" s="675"/>
      <c r="E13" s="676"/>
      <c r="F13" s="66"/>
      <c r="G13" s="66"/>
      <c r="H13" s="66"/>
      <c r="I13" s="66"/>
      <c r="J13" s="66"/>
      <c r="K13" s="66"/>
      <c r="L13" s="66"/>
      <c r="M13" s="44"/>
      <c r="N13" s="44"/>
      <c r="O13" s="44"/>
    </row>
    <row r="14" spans="2:17" ht="7.15" customHeight="1">
      <c r="B14" s="44"/>
      <c r="C14" s="139"/>
      <c r="D14" s="66"/>
      <c r="E14" s="66"/>
      <c r="F14" s="66"/>
      <c r="G14" s="66"/>
      <c r="H14" s="66"/>
      <c r="I14" s="66"/>
      <c r="J14" s="66"/>
      <c r="K14" s="66"/>
      <c r="L14" s="66"/>
      <c r="M14" s="44"/>
      <c r="N14" s="44"/>
      <c r="O14" s="44"/>
    </row>
    <row r="15" spans="2:17" ht="13.5" customHeight="1">
      <c r="B15" s="44"/>
      <c r="C15" s="52" t="s">
        <v>49</v>
      </c>
      <c r="D15" s="66"/>
      <c r="E15" s="66"/>
      <c r="F15" s="66"/>
      <c r="G15" s="66"/>
      <c r="H15" s="66"/>
      <c r="I15" s="66"/>
      <c r="J15" s="66"/>
      <c r="K15" s="66"/>
      <c r="L15" s="66"/>
      <c r="M15" s="44"/>
      <c r="N15" s="44"/>
      <c r="O15" s="44"/>
    </row>
    <row r="16" spans="2:17" ht="7.15" customHeight="1">
      <c r="B16" s="44"/>
      <c r="C16" s="44"/>
      <c r="D16" s="44"/>
      <c r="E16" s="44"/>
      <c r="F16" s="44"/>
      <c r="G16" s="44"/>
      <c r="H16" s="44"/>
      <c r="I16" s="44"/>
      <c r="J16" s="44"/>
      <c r="K16" s="44"/>
      <c r="L16" s="44"/>
      <c r="M16" s="44"/>
      <c r="N16" s="44"/>
      <c r="O16" s="44"/>
    </row>
    <row r="17" spans="2:15" ht="28.15" customHeight="1">
      <c r="B17" s="44"/>
      <c r="C17" s="670" t="s">
        <v>304</v>
      </c>
      <c r="D17" s="670"/>
      <c r="E17" s="670"/>
      <c r="F17" s="670"/>
      <c r="G17" s="670"/>
      <c r="H17" s="670"/>
      <c r="I17" s="670"/>
      <c r="J17" s="670"/>
      <c r="K17" s="670"/>
      <c r="L17" s="670"/>
      <c r="M17" s="44"/>
      <c r="N17" s="44"/>
      <c r="O17" s="44"/>
    </row>
    <row r="18" spans="2:15" ht="7.15" customHeight="1" thickBot="1">
      <c r="B18" s="44"/>
      <c r="C18" s="137"/>
      <c r="D18" s="137"/>
      <c r="E18" s="137"/>
      <c r="F18" s="137"/>
      <c r="G18" s="137"/>
      <c r="H18" s="137"/>
      <c r="I18" s="137"/>
      <c r="J18" s="137"/>
      <c r="K18" s="137"/>
      <c r="L18" s="137"/>
      <c r="M18" s="44"/>
      <c r="N18" s="44"/>
      <c r="O18" s="44"/>
    </row>
    <row r="19" spans="2:15" ht="14.65" customHeight="1" thickBot="1">
      <c r="B19" s="120" t="s">
        <v>48</v>
      </c>
      <c r="C19" s="527" t="s">
        <v>305</v>
      </c>
      <c r="D19" s="527"/>
      <c r="E19" s="527"/>
      <c r="F19" s="671"/>
      <c r="G19" s="672"/>
      <c r="H19" s="137"/>
      <c r="I19" s="44"/>
      <c r="J19" s="137"/>
      <c r="K19" s="489"/>
      <c r="L19" s="489"/>
      <c r="M19" s="44"/>
      <c r="N19" s="44"/>
      <c r="O19" s="44"/>
    </row>
    <row r="20" spans="2:15" ht="21" customHeight="1">
      <c r="B20" s="44"/>
      <c r="C20" s="137"/>
      <c r="D20" s="137"/>
      <c r="E20" s="137"/>
      <c r="F20" s="673" t="s">
        <v>125</v>
      </c>
      <c r="G20" s="673"/>
      <c r="H20" s="137"/>
      <c r="I20" s="137"/>
      <c r="J20" s="137"/>
      <c r="K20" s="137"/>
      <c r="L20" s="137"/>
      <c r="M20" s="44"/>
      <c r="N20" s="44"/>
      <c r="O20" s="44"/>
    </row>
    <row r="21" spans="2:15" ht="32.1" customHeight="1">
      <c r="B21" s="44"/>
      <c r="C21" s="670" t="s">
        <v>306</v>
      </c>
      <c r="D21" s="670"/>
      <c r="E21" s="670"/>
      <c r="F21" s="670"/>
      <c r="G21" s="670"/>
      <c r="H21" s="670"/>
      <c r="I21" s="670"/>
      <c r="J21" s="670"/>
      <c r="K21" s="670"/>
      <c r="L21" s="670"/>
      <c r="M21" s="44"/>
      <c r="N21" s="44"/>
      <c r="O21" s="44"/>
    </row>
    <row r="22" spans="2:15" ht="7.5" customHeight="1">
      <c r="B22" s="44"/>
      <c r="C22" s="85"/>
      <c r="D22" s="85"/>
      <c r="E22" s="85"/>
      <c r="F22" s="85"/>
      <c r="G22" s="85"/>
      <c r="H22" s="85"/>
      <c r="I22" s="85"/>
      <c r="J22" s="85"/>
      <c r="K22" s="85"/>
      <c r="L22" s="85"/>
      <c r="M22" s="44"/>
      <c r="N22" s="44"/>
      <c r="O22" s="44"/>
    </row>
    <row r="23" spans="2:15" ht="14.65" customHeight="1">
      <c r="B23" s="44"/>
      <c r="C23" s="527" t="s">
        <v>307</v>
      </c>
      <c r="D23" s="527"/>
      <c r="E23" s="527"/>
      <c r="F23" s="527"/>
      <c r="G23" s="527"/>
      <c r="H23" s="85"/>
      <c r="I23" s="85"/>
      <c r="J23" s="85"/>
      <c r="K23" s="85"/>
      <c r="L23" s="85"/>
      <c r="M23" s="44"/>
      <c r="N23" s="44"/>
      <c r="O23" s="44"/>
    </row>
    <row r="24" spans="2:15" ht="26.65" customHeight="1">
      <c r="B24" s="44"/>
      <c r="C24" s="489" t="s">
        <v>308</v>
      </c>
      <c r="D24" s="489"/>
      <c r="E24" s="489"/>
      <c r="F24" s="489"/>
      <c r="G24" s="489"/>
      <c r="H24" s="489"/>
      <c r="I24" s="489"/>
      <c r="J24" s="489"/>
      <c r="K24" s="489"/>
      <c r="L24" s="489"/>
      <c r="M24" s="44"/>
      <c r="N24" s="44"/>
      <c r="O24" s="44"/>
    </row>
    <row r="25" spans="2:15" ht="7.15" customHeight="1">
      <c r="B25" s="44"/>
      <c r="C25" s="139"/>
      <c r="D25" s="139"/>
      <c r="E25" s="139"/>
      <c r="F25" s="139"/>
      <c r="G25" s="139"/>
      <c r="H25" s="139"/>
      <c r="I25" s="139"/>
      <c r="J25" s="139"/>
      <c r="K25" s="139"/>
      <c r="L25" s="139"/>
      <c r="M25" s="44"/>
      <c r="N25" s="44"/>
      <c r="O25" s="44"/>
    </row>
    <row r="26" spans="2:15" ht="26.65" customHeight="1" thickBot="1">
      <c r="B26" s="44"/>
      <c r="C26" s="503" t="s">
        <v>142</v>
      </c>
      <c r="D26" s="503"/>
      <c r="E26" s="658" t="s">
        <v>143</v>
      </c>
      <c r="F26" s="658"/>
      <c r="G26" s="503" t="s">
        <v>309</v>
      </c>
      <c r="H26" s="503"/>
      <c r="I26" s="658" t="s">
        <v>310</v>
      </c>
      <c r="J26" s="658"/>
      <c r="K26" s="651" t="s">
        <v>311</v>
      </c>
      <c r="L26" s="652"/>
      <c r="M26" s="44"/>
      <c r="N26" s="44"/>
      <c r="O26" s="44"/>
    </row>
    <row r="27" spans="2:15" ht="17.100000000000001" customHeight="1">
      <c r="B27" s="44"/>
      <c r="C27" s="659"/>
      <c r="D27" s="660"/>
      <c r="E27" s="660"/>
      <c r="F27" s="660"/>
      <c r="G27" s="655">
        <v>0</v>
      </c>
      <c r="H27" s="655"/>
      <c r="I27" s="653">
        <v>0</v>
      </c>
      <c r="J27" s="653"/>
      <c r="K27" s="653">
        <v>0</v>
      </c>
      <c r="L27" s="654"/>
      <c r="M27" s="44"/>
      <c r="N27" s="44"/>
      <c r="O27" s="44"/>
    </row>
    <row r="28" spans="2:15" ht="17.100000000000001" customHeight="1" thickBot="1">
      <c r="B28" s="44"/>
      <c r="C28" s="661"/>
      <c r="D28" s="649"/>
      <c r="E28" s="649"/>
      <c r="F28" s="649"/>
      <c r="G28" s="656">
        <v>0</v>
      </c>
      <c r="H28" s="656"/>
      <c r="I28" s="656">
        <v>0</v>
      </c>
      <c r="J28" s="656"/>
      <c r="K28" s="656">
        <v>0</v>
      </c>
      <c r="L28" s="657"/>
      <c r="M28" s="44"/>
      <c r="N28" s="44"/>
      <c r="O28" s="44"/>
    </row>
    <row r="29" spans="2:15" ht="7.5" customHeight="1">
      <c r="B29" s="44"/>
      <c r="C29" s="85"/>
      <c r="D29" s="85"/>
      <c r="E29" s="85"/>
      <c r="F29" s="85"/>
      <c r="G29" s="85"/>
      <c r="H29" s="274"/>
      <c r="I29" s="85"/>
      <c r="J29" s="85"/>
      <c r="K29" s="85"/>
      <c r="L29" s="85"/>
      <c r="M29" s="44"/>
      <c r="N29" s="44"/>
      <c r="O29" s="44"/>
    </row>
    <row r="30" spans="2:15" ht="29.1" customHeight="1">
      <c r="B30" s="44"/>
      <c r="C30" s="489" t="s">
        <v>312</v>
      </c>
      <c r="D30" s="489"/>
      <c r="E30" s="489"/>
      <c r="F30" s="489"/>
      <c r="G30" s="489"/>
      <c r="H30" s="489"/>
      <c r="I30" s="489"/>
      <c r="J30" s="489"/>
      <c r="K30" s="489"/>
      <c r="L30" s="489"/>
      <c r="M30" s="44"/>
      <c r="N30" s="44"/>
      <c r="O30" s="44"/>
    </row>
    <row r="31" spans="2:15" ht="6.6" customHeight="1">
      <c r="B31" s="44"/>
      <c r="C31" s="137"/>
      <c r="D31" s="137"/>
      <c r="E31" s="137"/>
      <c r="F31" s="137"/>
      <c r="G31" s="137"/>
      <c r="H31" s="137"/>
      <c r="I31" s="137"/>
      <c r="J31" s="137"/>
      <c r="K31" s="137"/>
      <c r="L31" s="137"/>
      <c r="M31" s="44"/>
      <c r="N31" s="44"/>
      <c r="O31" s="44"/>
    </row>
    <row r="32" spans="2:15" ht="6.6" customHeight="1"/>
    <row r="33" spans="2:20" ht="6.6" customHeight="1">
      <c r="B33" s="119"/>
      <c r="C33" s="83"/>
      <c r="D33" s="84"/>
      <c r="E33" s="84"/>
      <c r="F33" s="84"/>
      <c r="G33" s="84"/>
      <c r="H33" s="84"/>
      <c r="I33" s="84"/>
      <c r="J33" s="84"/>
      <c r="K33" s="84"/>
      <c r="L33" s="84"/>
      <c r="M33" s="70"/>
    </row>
    <row r="34" spans="2:20" s="70" customFormat="1" ht="7.15" customHeight="1">
      <c r="B34" s="44"/>
      <c r="C34" s="52"/>
      <c r="D34" s="50"/>
      <c r="E34" s="50"/>
      <c r="F34" s="50"/>
      <c r="G34" s="50"/>
      <c r="H34" s="50"/>
      <c r="I34" s="50"/>
      <c r="J34" s="50"/>
      <c r="K34" s="50"/>
      <c r="L34" s="50"/>
      <c r="M34" s="50"/>
      <c r="N34" s="50"/>
      <c r="O34" s="50"/>
      <c r="P34" s="310"/>
      <c r="Q34" s="302"/>
      <c r="R34" s="302"/>
      <c r="S34" s="302"/>
      <c r="T34" s="302"/>
    </row>
    <row r="35" spans="2:20" s="70" customFormat="1" ht="14.65" customHeight="1">
      <c r="B35" s="44"/>
      <c r="C35" s="48" t="s">
        <v>273</v>
      </c>
      <c r="D35" s="50"/>
      <c r="E35" s="50"/>
      <c r="F35" s="50"/>
      <c r="G35" s="50"/>
      <c r="H35" s="50"/>
      <c r="I35" s="50"/>
      <c r="J35" s="50"/>
      <c r="K35" s="50"/>
      <c r="L35" s="50"/>
      <c r="M35" s="50"/>
      <c r="N35" s="50"/>
      <c r="O35" s="50"/>
      <c r="P35" s="310"/>
      <c r="Q35" s="302"/>
      <c r="R35" s="302"/>
      <c r="S35" s="302"/>
      <c r="T35" s="302"/>
    </row>
    <row r="36" spans="2:20" s="70" customFormat="1" ht="7.15" customHeight="1">
      <c r="B36" s="44"/>
      <c r="C36" s="52"/>
      <c r="D36" s="50"/>
      <c r="E36" s="50"/>
      <c r="F36" s="50"/>
      <c r="G36" s="50"/>
      <c r="H36" s="50"/>
      <c r="I36" s="50"/>
      <c r="J36" s="50"/>
      <c r="K36" s="50"/>
      <c r="L36" s="50"/>
      <c r="M36" s="50"/>
      <c r="N36" s="50"/>
      <c r="O36" s="50"/>
      <c r="P36" s="310"/>
      <c r="Q36" s="302"/>
      <c r="R36" s="302"/>
      <c r="S36" s="302"/>
      <c r="T36" s="302"/>
    </row>
    <row r="37" spans="2:20" ht="14.65" customHeight="1">
      <c r="B37" s="44"/>
      <c r="C37" s="249" t="s">
        <v>313</v>
      </c>
      <c r="D37" s="249"/>
      <c r="E37" s="249"/>
      <c r="F37" s="249"/>
      <c r="G37" s="249"/>
      <c r="H37" s="249"/>
      <c r="I37" s="249"/>
      <c r="J37" s="249"/>
      <c r="K37" s="249"/>
      <c r="L37" s="249"/>
      <c r="M37" s="249"/>
      <c r="N37" s="44"/>
      <c r="O37" s="44"/>
    </row>
    <row r="38" spans="2:20" ht="7.15" customHeight="1">
      <c r="B38" s="44"/>
      <c r="C38" s="137"/>
      <c r="D38" s="137"/>
      <c r="E38" s="137"/>
      <c r="F38" s="137"/>
      <c r="G38" s="137"/>
      <c r="H38" s="137"/>
      <c r="I38" s="137"/>
      <c r="J38" s="137"/>
      <c r="K38" s="137"/>
      <c r="L38" s="137"/>
      <c r="M38" s="137"/>
      <c r="N38" s="44"/>
      <c r="O38" s="44"/>
    </row>
    <row r="39" spans="2:20" ht="14.65" customHeight="1">
      <c r="B39" s="44"/>
      <c r="C39" s="251" t="s">
        <v>314</v>
      </c>
      <c r="D39" s="251"/>
      <c r="E39" s="251"/>
      <c r="F39" s="251"/>
      <c r="G39" s="251"/>
      <c r="H39" s="251"/>
      <c r="I39" s="251"/>
      <c r="J39" s="251"/>
      <c r="K39" s="251"/>
      <c r="L39" s="251"/>
      <c r="M39" s="251"/>
      <c r="N39" s="44"/>
      <c r="O39" s="44"/>
    </row>
    <row r="40" spans="2:20" ht="7.5" customHeight="1">
      <c r="B40" s="44"/>
      <c r="C40" s="85"/>
      <c r="D40" s="85"/>
      <c r="E40" s="85"/>
      <c r="F40" s="85"/>
      <c r="G40" s="85"/>
      <c r="H40" s="85"/>
      <c r="I40" s="85"/>
      <c r="J40" s="85"/>
      <c r="K40" s="85"/>
      <c r="L40" s="85"/>
      <c r="M40" s="85"/>
      <c r="N40" s="44"/>
      <c r="O40" s="44"/>
    </row>
    <row r="41" spans="2:20" ht="14.1" customHeight="1">
      <c r="B41" s="44"/>
      <c r="C41" s="251" t="s">
        <v>315</v>
      </c>
      <c r="D41" s="251"/>
      <c r="E41" s="251"/>
      <c r="F41" s="251"/>
      <c r="G41" s="251"/>
      <c r="H41" s="251"/>
      <c r="I41" s="251"/>
      <c r="J41" s="251"/>
      <c r="K41" s="251"/>
      <c r="L41" s="251"/>
      <c r="M41" s="251"/>
      <c r="N41" s="44"/>
      <c r="O41" s="44"/>
    </row>
    <row r="42" spans="2:20" ht="7.5" customHeight="1">
      <c r="B42" s="44"/>
      <c r="C42" s="85"/>
      <c r="D42" s="85"/>
      <c r="E42" s="85"/>
      <c r="F42" s="85"/>
      <c r="G42" s="85"/>
      <c r="H42" s="85"/>
      <c r="I42" s="85"/>
      <c r="J42" s="85"/>
      <c r="K42" s="85"/>
      <c r="L42" s="85"/>
      <c r="M42" s="85"/>
      <c r="N42" s="44"/>
      <c r="O42" s="44"/>
    </row>
    <row r="43" spans="2:20" ht="14.1" customHeight="1">
      <c r="B43" s="44"/>
      <c r="C43" s="251" t="s">
        <v>316</v>
      </c>
      <c r="D43" s="251"/>
      <c r="E43" s="251"/>
      <c r="F43" s="251"/>
      <c r="G43" s="251"/>
      <c r="H43" s="251"/>
      <c r="I43" s="251"/>
      <c r="J43" s="251"/>
      <c r="K43" s="251"/>
      <c r="L43" s="251"/>
      <c r="M43" s="251"/>
      <c r="N43" s="44"/>
      <c r="O43" s="44"/>
    </row>
    <row r="44" spans="2:20" ht="7.5" customHeight="1">
      <c r="B44" s="44"/>
      <c r="C44" s="85"/>
      <c r="D44" s="85"/>
      <c r="E44" s="85"/>
      <c r="F44" s="85"/>
      <c r="G44" s="85"/>
      <c r="H44" s="85"/>
      <c r="I44" s="85"/>
      <c r="J44" s="85"/>
      <c r="K44" s="85"/>
      <c r="L44" s="85"/>
      <c r="M44" s="85"/>
      <c r="N44" s="44"/>
      <c r="O44" s="44"/>
    </row>
    <row r="45" spans="2:20" ht="14.1" customHeight="1">
      <c r="B45" s="44"/>
      <c r="C45" s="251" t="s">
        <v>317</v>
      </c>
      <c r="D45" s="251"/>
      <c r="E45" s="251"/>
      <c r="F45" s="251"/>
      <c r="G45" s="251"/>
      <c r="H45" s="251"/>
      <c r="I45" s="251"/>
      <c r="J45" s="251"/>
      <c r="K45" s="251"/>
      <c r="L45" s="251"/>
      <c r="M45" s="251"/>
      <c r="N45" s="44"/>
      <c r="O45" s="44"/>
    </row>
    <row r="46" spans="2:20" ht="14.1" customHeight="1">
      <c r="B46" s="44"/>
      <c r="C46" s="275" t="s">
        <v>318</v>
      </c>
      <c r="D46" s="50"/>
      <c r="E46" s="50"/>
      <c r="F46" s="50"/>
      <c r="G46" s="50"/>
      <c r="H46" s="50"/>
      <c r="I46" s="50"/>
      <c r="J46" s="50"/>
      <c r="K46" s="50"/>
      <c r="L46" s="50"/>
      <c r="M46" s="251"/>
      <c r="N46" s="44"/>
      <c r="O46" s="44"/>
    </row>
    <row r="47" spans="2:20" ht="14.1" customHeight="1">
      <c r="B47" s="44"/>
      <c r="C47" s="275" t="s">
        <v>319</v>
      </c>
      <c r="D47" s="50"/>
      <c r="E47" s="50"/>
      <c r="F47" s="50"/>
      <c r="G47" s="50"/>
      <c r="H47" s="50"/>
      <c r="I47" s="50"/>
      <c r="J47" s="50"/>
      <c r="K47" s="50"/>
      <c r="L47" s="50"/>
      <c r="M47" s="251"/>
      <c r="N47" s="44"/>
      <c r="O47" s="44"/>
    </row>
    <row r="48" spans="2:20" ht="14.1" customHeight="1">
      <c r="B48" s="44"/>
      <c r="C48" s="650" t="s">
        <v>320</v>
      </c>
      <c r="D48" s="650"/>
      <c r="E48" s="650"/>
      <c r="F48" s="650"/>
      <c r="G48" s="650"/>
      <c r="H48" s="650"/>
      <c r="I48" s="650"/>
      <c r="J48" s="650"/>
      <c r="K48" s="650"/>
      <c r="L48" s="650"/>
      <c r="M48" s="251"/>
      <c r="N48" s="44"/>
      <c r="O48" s="44"/>
    </row>
    <row r="49" spans="2:20" ht="6.6" customHeight="1">
      <c r="B49" s="44"/>
      <c r="C49" s="276"/>
      <c r="D49" s="276"/>
      <c r="E49" s="276"/>
      <c r="F49" s="276"/>
      <c r="G49" s="276"/>
      <c r="H49" s="276"/>
      <c r="I49" s="276"/>
      <c r="J49" s="276"/>
      <c r="K49" s="276"/>
      <c r="L49" s="276"/>
      <c r="M49" s="251"/>
      <c r="N49" s="44"/>
      <c r="O49" s="44"/>
    </row>
    <row r="50" spans="2:20" ht="7.15" customHeight="1">
      <c r="B50" s="70"/>
      <c r="C50" s="97"/>
      <c r="D50" s="84"/>
      <c r="E50" s="84"/>
      <c r="F50" s="84"/>
      <c r="G50" s="84"/>
      <c r="H50" s="84"/>
      <c r="I50" s="84"/>
      <c r="J50" s="84"/>
      <c r="K50" s="84"/>
      <c r="L50" s="84"/>
      <c r="M50" s="84"/>
    </row>
    <row r="51" spans="2:20" ht="14.1" customHeight="1">
      <c r="B51" s="70"/>
      <c r="C51" s="277" t="s">
        <v>321</v>
      </c>
      <c r="D51" s="84"/>
      <c r="E51" s="84"/>
      <c r="F51" s="84"/>
      <c r="G51" s="84"/>
      <c r="H51" s="84"/>
      <c r="I51" s="84"/>
      <c r="J51" s="84"/>
      <c r="K51" s="84"/>
      <c r="L51" s="84"/>
      <c r="M51" s="43"/>
    </row>
    <row r="52" spans="2:20" ht="6.6" customHeight="1">
      <c r="B52" s="70"/>
      <c r="C52" s="83"/>
      <c r="D52" s="84"/>
      <c r="E52" s="84"/>
      <c r="F52" s="84"/>
      <c r="G52" s="84"/>
      <c r="H52" s="84"/>
      <c r="I52" s="84"/>
      <c r="J52" s="84"/>
      <c r="K52" s="84"/>
      <c r="L52" s="84"/>
      <c r="M52" s="70"/>
    </row>
    <row r="53" spans="2:20" s="70" customFormat="1" ht="6.6" customHeight="1">
      <c r="B53" s="50"/>
      <c r="C53" s="50"/>
      <c r="D53" s="50"/>
      <c r="E53" s="50"/>
      <c r="F53" s="50"/>
      <c r="G53" s="50"/>
      <c r="H53" s="50"/>
      <c r="I53" s="50"/>
      <c r="J53" s="50"/>
      <c r="K53" s="50"/>
      <c r="L53" s="50"/>
      <c r="M53" s="50"/>
      <c r="N53" s="50"/>
      <c r="O53" s="50"/>
      <c r="P53" s="302"/>
      <c r="Q53" s="302"/>
      <c r="R53" s="302"/>
      <c r="S53" s="302"/>
      <c r="T53" s="302"/>
    </row>
    <row r="54" spans="2:20" s="70" customFormat="1" ht="14.1" customHeight="1">
      <c r="B54" s="50"/>
      <c r="C54" s="87" t="s">
        <v>322</v>
      </c>
      <c r="D54" s="50"/>
      <c r="E54" s="50"/>
      <c r="F54" s="50"/>
      <c r="G54" s="50"/>
      <c r="H54" s="50"/>
      <c r="I54" s="87" t="s">
        <v>323</v>
      </c>
      <c r="J54" s="87"/>
      <c r="K54" s="50"/>
      <c r="L54" s="50"/>
      <c r="M54" s="50"/>
      <c r="N54" s="50"/>
      <c r="O54" s="50"/>
      <c r="P54" s="302"/>
      <c r="Q54" s="302"/>
      <c r="R54" s="302"/>
      <c r="S54" s="302"/>
      <c r="T54" s="302"/>
    </row>
    <row r="55" spans="2:20" s="70" customFormat="1" ht="6.6" customHeight="1">
      <c r="B55" s="50"/>
      <c r="C55" s="50"/>
      <c r="D55" s="50"/>
      <c r="E55" s="50"/>
      <c r="F55" s="50"/>
      <c r="G55" s="50"/>
      <c r="H55" s="50"/>
      <c r="I55" s="50"/>
      <c r="J55" s="50"/>
      <c r="K55" s="50"/>
      <c r="L55" s="50"/>
      <c r="M55" s="50"/>
      <c r="N55" s="50"/>
      <c r="O55" s="50"/>
      <c r="P55" s="302"/>
      <c r="Q55" s="302"/>
      <c r="R55" s="302"/>
      <c r="S55" s="302"/>
      <c r="T55" s="302"/>
    </row>
    <row r="56" spans="2:20" s="70" customFormat="1" ht="14.1" customHeight="1">
      <c r="B56" s="44"/>
      <c r="C56" s="489" t="s">
        <v>150</v>
      </c>
      <c r="D56" s="489"/>
      <c r="E56" s="489"/>
      <c r="F56" s="137"/>
      <c r="G56" s="50"/>
      <c r="H56" s="50"/>
      <c r="I56" s="137" t="s">
        <v>324</v>
      </c>
      <c r="J56" s="137"/>
      <c r="K56" s="137"/>
      <c r="L56" s="137"/>
      <c r="M56" s="50"/>
      <c r="N56" s="50"/>
      <c r="O56" s="50"/>
      <c r="P56" s="302"/>
      <c r="Q56" s="302"/>
      <c r="R56" s="302"/>
      <c r="S56" s="302"/>
      <c r="T56" s="302"/>
    </row>
    <row r="57" spans="2:20" s="70" customFormat="1" ht="7.15" customHeight="1" thickBot="1">
      <c r="B57" s="44"/>
      <c r="C57" s="137"/>
      <c r="D57" s="137"/>
      <c r="E57" s="137"/>
      <c r="F57" s="137"/>
      <c r="G57" s="50"/>
      <c r="H57" s="50"/>
      <c r="I57" s="137"/>
      <c r="J57" s="137"/>
      <c r="K57" s="137"/>
      <c r="L57" s="137"/>
      <c r="M57" s="50"/>
      <c r="N57" s="50"/>
      <c r="O57" s="50"/>
      <c r="P57" s="302"/>
      <c r="Q57" s="302"/>
      <c r="R57" s="302"/>
      <c r="S57" s="302"/>
      <c r="T57" s="302"/>
    </row>
    <row r="58" spans="2:20" s="70" customFormat="1" ht="14.1" customHeight="1" thickBot="1">
      <c r="B58" s="44"/>
      <c r="C58" s="492"/>
      <c r="D58" s="493"/>
      <c r="E58" s="493"/>
      <c r="F58" s="493"/>
      <c r="G58" s="494"/>
      <c r="H58" s="50"/>
      <c r="I58" s="492"/>
      <c r="J58" s="493"/>
      <c r="K58" s="493"/>
      <c r="L58" s="493"/>
      <c r="M58" s="494"/>
      <c r="N58" s="50"/>
      <c r="O58" s="50"/>
      <c r="P58" s="302"/>
      <c r="Q58" s="302"/>
      <c r="R58" s="302"/>
      <c r="S58" s="302"/>
      <c r="T58" s="302"/>
    </row>
    <row r="59" spans="2:20" s="70" customFormat="1" ht="7.15" customHeight="1">
      <c r="B59" s="44"/>
      <c r="C59" s="137"/>
      <c r="D59" s="137"/>
      <c r="E59" s="137"/>
      <c r="F59" s="137"/>
      <c r="G59" s="50"/>
      <c r="H59" s="50"/>
      <c r="I59" s="137"/>
      <c r="J59" s="137"/>
      <c r="K59" s="137"/>
      <c r="L59" s="137"/>
      <c r="M59" s="50"/>
      <c r="N59" s="50"/>
      <c r="O59" s="50"/>
      <c r="P59" s="302"/>
      <c r="Q59" s="302"/>
      <c r="R59" s="302"/>
      <c r="S59" s="302"/>
      <c r="T59" s="302"/>
    </row>
    <row r="60" spans="2:20" s="70" customFormat="1" ht="14.65" customHeight="1">
      <c r="B60" s="44"/>
      <c r="C60" s="489" t="s">
        <v>151</v>
      </c>
      <c r="D60" s="489"/>
      <c r="E60" s="489"/>
      <c r="F60" s="137"/>
      <c r="G60" s="50"/>
      <c r="H60" s="50"/>
      <c r="I60" s="489" t="s">
        <v>325</v>
      </c>
      <c r="J60" s="489"/>
      <c r="K60" s="137"/>
      <c r="L60" s="63" t="s">
        <v>50</v>
      </c>
      <c r="M60" s="50"/>
      <c r="N60" s="50"/>
      <c r="O60" s="50"/>
      <c r="P60" s="302"/>
      <c r="Q60" s="302"/>
      <c r="R60" s="302"/>
      <c r="S60" s="302"/>
      <c r="T60" s="302"/>
    </row>
    <row r="61" spans="2:20" s="70" customFormat="1" ht="6.6" customHeight="1" thickBot="1">
      <c r="B61" s="44"/>
      <c r="C61" s="137"/>
      <c r="D61" s="137"/>
      <c r="E61" s="137"/>
      <c r="F61" s="137"/>
      <c r="G61" s="50"/>
      <c r="H61" s="50"/>
      <c r="I61" s="137"/>
      <c r="J61" s="137"/>
      <c r="K61" s="137"/>
      <c r="L61" s="137"/>
      <c r="M61" s="50"/>
      <c r="N61" s="50"/>
      <c r="O61" s="50"/>
      <c r="P61" s="302"/>
      <c r="Q61" s="302"/>
      <c r="R61" s="302"/>
      <c r="S61" s="302"/>
      <c r="T61" s="302"/>
    </row>
    <row r="62" spans="2:20" s="70" customFormat="1" ht="14.1" customHeight="1" thickBot="1">
      <c r="B62" s="44"/>
      <c r="C62" s="492"/>
      <c r="D62" s="493"/>
      <c r="E62" s="493"/>
      <c r="F62" s="493"/>
      <c r="G62" s="494"/>
      <c r="H62" s="50"/>
      <c r="I62" s="492"/>
      <c r="J62" s="494"/>
      <c r="K62" s="137"/>
      <c r="L62" s="497"/>
      <c r="M62" s="499"/>
      <c r="N62" s="50"/>
      <c r="O62" s="50"/>
      <c r="P62" s="302"/>
      <c r="Q62" s="302"/>
      <c r="R62" s="302"/>
      <c r="S62" s="302"/>
      <c r="T62" s="302"/>
    </row>
    <row r="63" spans="2:20" s="70" customFormat="1">
      <c r="B63" s="50"/>
      <c r="C63" s="50"/>
      <c r="D63" s="50"/>
      <c r="E63" s="50"/>
      <c r="F63" s="50"/>
      <c r="G63" s="50"/>
      <c r="H63" s="50"/>
      <c r="I63" s="50"/>
      <c r="J63" s="50"/>
      <c r="K63" s="50"/>
      <c r="L63" s="496" t="s">
        <v>125</v>
      </c>
      <c r="M63" s="496"/>
      <c r="N63" s="132"/>
      <c r="O63" s="50"/>
      <c r="P63" s="302"/>
      <c r="Q63" s="302"/>
      <c r="R63" s="302"/>
      <c r="S63" s="302"/>
      <c r="T63" s="302"/>
    </row>
    <row r="64" spans="2:20" s="70" customFormat="1" ht="14.65" customHeight="1">
      <c r="B64" s="44"/>
      <c r="C64" s="489" t="s">
        <v>51</v>
      </c>
      <c r="D64" s="489"/>
      <c r="E64" s="489"/>
      <c r="F64" s="137"/>
      <c r="G64" s="60" t="s">
        <v>326</v>
      </c>
      <c r="H64" s="50"/>
      <c r="I64" s="137" t="s">
        <v>327</v>
      </c>
      <c r="J64" s="137"/>
      <c r="K64" s="137"/>
      <c r="L64" s="132"/>
      <c r="M64" s="132"/>
      <c r="N64" s="132"/>
      <c r="O64" s="50"/>
      <c r="P64" s="302"/>
      <c r="Q64" s="302"/>
      <c r="R64" s="302"/>
      <c r="S64" s="302"/>
      <c r="T64" s="302"/>
    </row>
    <row r="65" spans="2:20" s="70" customFormat="1" ht="7.15" customHeight="1" thickBot="1">
      <c r="B65" s="44"/>
      <c r="C65" s="137"/>
      <c r="D65" s="137"/>
      <c r="E65" s="137"/>
      <c r="F65" s="137"/>
      <c r="G65" s="50"/>
      <c r="H65" s="50"/>
      <c r="I65" s="137"/>
      <c r="J65" s="137"/>
      <c r="K65" s="137"/>
      <c r="L65" s="137"/>
      <c r="M65" s="50"/>
      <c r="N65" s="50"/>
      <c r="O65" s="50"/>
      <c r="P65" s="302"/>
      <c r="Q65" s="302"/>
      <c r="R65" s="302"/>
      <c r="S65" s="302"/>
      <c r="T65" s="302"/>
    </row>
    <row r="66" spans="2:20" s="70" customFormat="1" ht="14.1" customHeight="1" thickBot="1">
      <c r="B66" s="44"/>
      <c r="C66" s="492"/>
      <c r="D66" s="493"/>
      <c r="E66" s="494"/>
      <c r="F66" s="137"/>
      <c r="G66" s="278"/>
      <c r="H66" s="50"/>
      <c r="I66" s="492"/>
      <c r="J66" s="493"/>
      <c r="K66" s="493"/>
      <c r="L66" s="493"/>
      <c r="M66" s="494"/>
      <c r="N66" s="50"/>
      <c r="O66" s="50"/>
      <c r="P66" s="302"/>
      <c r="Q66" s="302"/>
      <c r="R66" s="302"/>
      <c r="S66" s="302"/>
      <c r="T66" s="302"/>
    </row>
    <row r="67" spans="2:20" s="70" customFormat="1">
      <c r="B67" s="44"/>
      <c r="C67" s="137"/>
      <c r="D67" s="137"/>
      <c r="E67" s="137"/>
      <c r="F67" s="137"/>
      <c r="G67" s="496" t="s">
        <v>125</v>
      </c>
      <c r="H67" s="496"/>
      <c r="I67" s="137"/>
      <c r="J67" s="137"/>
      <c r="K67" s="137"/>
      <c r="L67" s="137"/>
      <c r="M67" s="63"/>
      <c r="N67" s="63"/>
      <c r="O67" s="50"/>
      <c r="P67" s="302"/>
      <c r="Q67" s="302"/>
      <c r="R67" s="302"/>
      <c r="S67" s="302"/>
      <c r="T67" s="302"/>
    </row>
    <row r="68" spans="2:20" s="70" customFormat="1" ht="14.65" customHeight="1">
      <c r="B68" s="44"/>
      <c r="C68" s="489"/>
      <c r="D68" s="489"/>
      <c r="E68" s="489"/>
      <c r="F68" s="137"/>
      <c r="G68" s="132"/>
      <c r="H68" s="132"/>
      <c r="I68" s="137"/>
      <c r="J68" s="137"/>
      <c r="K68" s="137"/>
      <c r="L68" s="137"/>
      <c r="M68" s="63"/>
      <c r="N68" s="63"/>
      <c r="O68" s="50"/>
      <c r="P68" s="302"/>
      <c r="Q68" s="302"/>
      <c r="R68" s="302"/>
      <c r="S68" s="302"/>
      <c r="T68" s="302"/>
    </row>
    <row r="69" spans="2:20">
      <c r="D69" s="65"/>
      <c r="E69" s="65"/>
      <c r="F69" s="65"/>
      <c r="G69" s="65"/>
      <c r="H69" s="65"/>
      <c r="I69" s="65"/>
      <c r="J69" s="65"/>
      <c r="K69" s="65"/>
      <c r="L69" s="65"/>
    </row>
    <row r="70" spans="2:20" s="70" customFormat="1" ht="14.65" customHeight="1">
      <c r="C70" s="162" t="s">
        <v>156</v>
      </c>
      <c r="D70" s="163"/>
      <c r="E70" s="163"/>
      <c r="F70" s="163"/>
      <c r="G70" s="163"/>
      <c r="H70" s="163"/>
      <c r="I70" s="163"/>
      <c r="J70" s="163"/>
      <c r="K70" s="84"/>
      <c r="L70" s="84"/>
      <c r="M70" s="84"/>
      <c r="N70" s="84"/>
      <c r="O70" s="84"/>
      <c r="P70" s="310"/>
      <c r="Q70" s="310"/>
      <c r="R70" s="302"/>
      <c r="S70" s="302"/>
      <c r="T70" s="302"/>
    </row>
    <row r="71" spans="2:20" s="70" customFormat="1" ht="14.65" customHeight="1">
      <c r="C71" s="165" t="s">
        <v>157</v>
      </c>
      <c r="G71" s="164">
        <f>COUNTBLANK(G9)+COUNTBLANK(C13)+COUNTBLANK(F19)+COUNTBLANK(C58)+COUNTBLANK(C62)+COUNTBLANK(C66)+COUNTBLANK(G66)+COUNTBLANK(I58)+COUNTBLANK(I62)+COUNTBLANK(L62)+COUNTBLANK(I66)</f>
        <v>10</v>
      </c>
      <c r="H71" s="162" t="str">
        <f>IF(G71=0,"Your form has been completed correctly","One or several mandatory fields have not been completed  ")</f>
        <v xml:space="preserve">One or several mandatory fields have not been completed  </v>
      </c>
      <c r="I71" s="162"/>
      <c r="J71" s="162"/>
      <c r="K71" s="162"/>
      <c r="L71" s="84"/>
      <c r="M71" s="84"/>
      <c r="N71" s="84"/>
      <c r="O71" s="84"/>
      <c r="P71" s="310"/>
      <c r="Q71" s="310"/>
      <c r="R71" s="302"/>
      <c r="S71" s="302"/>
      <c r="T71" s="302"/>
    </row>
    <row r="72" spans="2:20" s="70" customFormat="1" ht="14.65" customHeight="1">
      <c r="C72" s="165"/>
      <c r="G72" s="162"/>
      <c r="H72" s="162"/>
      <c r="I72" s="162"/>
      <c r="J72" s="162"/>
      <c r="K72" s="162"/>
      <c r="L72" s="84"/>
      <c r="M72" s="84"/>
      <c r="N72" s="84"/>
      <c r="O72" s="84"/>
      <c r="P72" s="310"/>
      <c r="Q72" s="310"/>
      <c r="R72" s="302"/>
      <c r="S72" s="302"/>
      <c r="T72" s="302"/>
    </row>
    <row r="73" spans="2:20" s="53" customFormat="1" ht="20.25" customHeight="1">
      <c r="C73" s="500" t="s">
        <v>153</v>
      </c>
      <c r="D73" s="501"/>
      <c r="E73" s="501"/>
      <c r="F73" s="501"/>
      <c r="G73" s="501"/>
      <c r="H73" s="501"/>
      <c r="I73" s="501"/>
      <c r="J73" s="501"/>
      <c r="K73" s="501"/>
      <c r="L73" s="501"/>
      <c r="M73" s="501"/>
      <c r="N73" s="501"/>
      <c r="O73" s="501"/>
      <c r="P73" s="312"/>
      <c r="Q73" s="312"/>
      <c r="R73" s="312"/>
      <c r="S73" s="312"/>
      <c r="T73" s="312"/>
    </row>
    <row r="74" spans="2:20" s="67" customFormat="1" ht="25.5" customHeight="1">
      <c r="C74" s="662" t="s">
        <v>328</v>
      </c>
      <c r="D74" s="662"/>
      <c r="E74" s="662"/>
      <c r="F74" s="662"/>
      <c r="G74" s="662"/>
      <c r="H74" s="662"/>
      <c r="I74" s="662"/>
      <c r="J74" s="662"/>
      <c r="K74" s="662"/>
      <c r="L74" s="662"/>
      <c r="M74" s="662"/>
      <c r="N74" s="662"/>
      <c r="P74" s="313"/>
      <c r="Q74" s="313"/>
      <c r="R74" s="313"/>
      <c r="S74" s="313"/>
      <c r="T74" s="313"/>
    </row>
    <row r="75" spans="2:20" s="67" customFormat="1">
      <c r="C75" s="68"/>
      <c r="D75" s="68"/>
      <c r="E75" s="68"/>
      <c r="F75" s="68"/>
      <c r="G75" s="68"/>
      <c r="H75" s="68"/>
      <c r="I75" s="68"/>
      <c r="J75" s="68"/>
      <c r="P75" s="313"/>
      <c r="Q75" s="313"/>
      <c r="R75" s="313"/>
      <c r="S75" s="313"/>
      <c r="T75" s="313"/>
    </row>
    <row r="76" spans="2:20" ht="28.5" customHeight="1">
      <c r="C76" s="491" t="s">
        <v>296</v>
      </c>
      <c r="D76" s="491"/>
      <c r="E76" s="491"/>
      <c r="F76" s="491"/>
      <c r="G76" s="491"/>
      <c r="H76" s="491"/>
      <c r="I76" s="491"/>
      <c r="J76" s="491"/>
      <c r="K76" s="491"/>
      <c r="L76" s="491"/>
      <c r="M76" s="133"/>
      <c r="N76" s="133"/>
      <c r="O76" s="133"/>
    </row>
    <row r="77" spans="2:20">
      <c r="D77" s="65"/>
      <c r="E77" s="65"/>
      <c r="F77" s="65"/>
      <c r="G77" s="65"/>
      <c r="H77" s="65"/>
      <c r="I77" s="65"/>
      <c r="J77" s="65"/>
      <c r="K77" s="65"/>
      <c r="L77" s="65"/>
    </row>
  </sheetData>
  <sheetProtection algorithmName="SHA-512" hashValue="SIiBFUkulJhwmBpxIZW2BNB/wkwV9CV9f1xrd6zqV3bCU/BTgPt8cjP9aa/KYLDii7OiSOV68h9kz2S6fQajzA==" saltValue="D9BNnZPDToqVZH3uUKUsng==" spinCount="100000" sheet="1" selectLockedCells="1"/>
  <mergeCells count="49">
    <mergeCell ref="L63:M63"/>
    <mergeCell ref="C26:D26"/>
    <mergeCell ref="G67:H67"/>
    <mergeCell ref="C73:O73"/>
    <mergeCell ref="C13:E13"/>
    <mergeCell ref="C76:L76"/>
    <mergeCell ref="C68:E68"/>
    <mergeCell ref="C30:L30"/>
    <mergeCell ref="C66:E66"/>
    <mergeCell ref="C60:E60"/>
    <mergeCell ref="I60:J60"/>
    <mergeCell ref="I66:M66"/>
    <mergeCell ref="C64:E64"/>
    <mergeCell ref="I62:J62"/>
    <mergeCell ref="L62:M62"/>
    <mergeCell ref="C62:G62"/>
    <mergeCell ref="C56:E56"/>
    <mergeCell ref="E27:F27"/>
    <mergeCell ref="C74:N74"/>
    <mergeCell ref="B2:I2"/>
    <mergeCell ref="C9:E9"/>
    <mergeCell ref="G9:K9"/>
    <mergeCell ref="C7:L7"/>
    <mergeCell ref="D11:E11"/>
    <mergeCell ref="C10:L10"/>
    <mergeCell ref="I58:M58"/>
    <mergeCell ref="F19:G19"/>
    <mergeCell ref="K19:L19"/>
    <mergeCell ref="C17:L17"/>
    <mergeCell ref="C19:E19"/>
    <mergeCell ref="C21:L21"/>
    <mergeCell ref="C24:L24"/>
    <mergeCell ref="F20:G20"/>
    <mergeCell ref="E28:F28"/>
    <mergeCell ref="C23:G23"/>
    <mergeCell ref="C58:G58"/>
    <mergeCell ref="C48:L48"/>
    <mergeCell ref="K26:L26"/>
    <mergeCell ref="K27:L27"/>
    <mergeCell ref="G26:H26"/>
    <mergeCell ref="G27:H27"/>
    <mergeCell ref="G28:H28"/>
    <mergeCell ref="K28:L28"/>
    <mergeCell ref="I26:J26"/>
    <mergeCell ref="I27:J27"/>
    <mergeCell ref="I28:J28"/>
    <mergeCell ref="C27:D27"/>
    <mergeCell ref="C28:D28"/>
    <mergeCell ref="E26:F26"/>
  </mergeCells>
  <conditionalFormatting sqref="G71">
    <cfRule type="cellIs" dxfId="5" priority="1" operator="greaterThan">
      <formula>0</formula>
    </cfRule>
    <cfRule type="cellIs" dxfId="4" priority="2" operator="equal">
      <formula>0</formula>
    </cfRule>
  </conditionalFormatting>
  <hyperlinks>
    <hyperlink ref="C73:N73" r:id="rId1" display="Faire parvenir ce formulaire en format Excel à : efficaciteenergetique@energir.com" xr:uid="{832CA1A5-F394-4B7D-96E6-C073F9CDFDE8}"/>
  </hyperlinks>
  <pageMargins left="0.7" right="0.7" top="0.75" bottom="0.75" header="0.3" footer="0.3"/>
  <pageSetup scale="70" fitToHeight="0" orientation="portrait" r:id="rId2"/>
  <headerFooter>
    <oddFooter>&amp;LImpression le &amp;D&amp;C&amp;P de &amp;N&amp;R&amp;A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7660" r:id="rId5" name="Check Box 12">
              <controlPr defaultSize="0" autoFill="0" autoLine="0" autoPict="0">
                <anchor moveWithCells="1">
                  <from>
                    <xdr:col>1</xdr:col>
                    <xdr:colOff>180975</xdr:colOff>
                    <xdr:row>41</xdr:row>
                    <xdr:rowOff>95250</xdr:rowOff>
                  </from>
                  <to>
                    <xdr:col>2</xdr:col>
                    <xdr:colOff>1019175</xdr:colOff>
                    <xdr:row>43</xdr:row>
                    <xdr:rowOff>28575</xdr:rowOff>
                  </to>
                </anchor>
              </controlPr>
            </control>
          </mc:Choice>
        </mc:AlternateContent>
        <mc:AlternateContent xmlns:mc="http://schemas.openxmlformats.org/markup-compatibility/2006">
          <mc:Choice Requires="x14">
            <control shapeId="27661" r:id="rId6" name="Check Box 13">
              <controlPr defaultSize="0" autoFill="0" autoLine="0" autoPict="0">
                <anchor moveWithCells="1">
                  <from>
                    <xdr:col>1</xdr:col>
                    <xdr:colOff>180975</xdr:colOff>
                    <xdr:row>43</xdr:row>
                    <xdr:rowOff>95250</xdr:rowOff>
                  </from>
                  <to>
                    <xdr:col>2</xdr:col>
                    <xdr:colOff>1019175</xdr:colOff>
                    <xdr:row>45</xdr:row>
                    <xdr:rowOff>28575</xdr:rowOff>
                  </to>
                </anchor>
              </controlPr>
            </control>
          </mc:Choice>
        </mc:AlternateContent>
        <mc:AlternateContent xmlns:mc="http://schemas.openxmlformats.org/markup-compatibility/2006">
          <mc:Choice Requires="x14">
            <control shapeId="27665" r:id="rId7" name="Check Box 17">
              <controlPr defaultSize="0" autoFill="0" autoLine="0" autoPict="0">
                <anchor moveWithCells="1">
                  <from>
                    <xdr:col>1</xdr:col>
                    <xdr:colOff>180975</xdr:colOff>
                    <xdr:row>37</xdr:row>
                    <xdr:rowOff>95250</xdr:rowOff>
                  </from>
                  <to>
                    <xdr:col>2</xdr:col>
                    <xdr:colOff>1019175</xdr:colOff>
                    <xdr:row>39</xdr:row>
                    <xdr:rowOff>28575</xdr:rowOff>
                  </to>
                </anchor>
              </controlPr>
            </control>
          </mc:Choice>
        </mc:AlternateContent>
        <mc:AlternateContent xmlns:mc="http://schemas.openxmlformats.org/markup-compatibility/2006">
          <mc:Choice Requires="x14">
            <control shapeId="27666" r:id="rId8" name="Check Box 18">
              <controlPr defaultSize="0" autoFill="0" autoLine="0" autoPict="0">
                <anchor moveWithCells="1">
                  <from>
                    <xdr:col>1</xdr:col>
                    <xdr:colOff>180975</xdr:colOff>
                    <xdr:row>39</xdr:row>
                    <xdr:rowOff>95250</xdr:rowOff>
                  </from>
                  <to>
                    <xdr:col>2</xdr:col>
                    <xdr:colOff>1019175</xdr:colOff>
                    <xdr:row>41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8FB44EB4-7135-47C8-88F5-48AF9DC486BC}">
            <xm:f>NOT(ISERROR(SEARCH(#REF!="",G71)))</xm:f>
            <xm:f>#REF!=""</xm:f>
            <x14:dxf>
              <font>
                <color rgb="FF9C0006"/>
              </font>
              <fill>
                <patternFill>
                  <bgColor rgb="FFFFC7CE"/>
                </patternFill>
              </fill>
            </x14:dxf>
          </x14:cfRule>
          <xm:sqref>G71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3DE78A6-7F64-4A6B-A8CD-CADCA4C3958B}">
          <x14:formula1>
            <xm:f>'Y.Menus déroulants'!$B$51:$B$53</xm:f>
          </x14:formula1>
          <xm:sqref>C13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E72D7-8A74-49AE-9713-870E2B7EEB93}">
  <sheetPr codeName="Feuil9">
    <tabColor theme="0"/>
    <pageSetUpPr fitToPage="1"/>
  </sheetPr>
  <dimension ref="A2:Z1300"/>
  <sheetViews>
    <sheetView showGridLines="0" topLeftCell="B3" workbookViewId="0">
      <selection activeCell="M6" sqref="M6"/>
    </sheetView>
  </sheetViews>
  <sheetFormatPr baseColWidth="10" defaultColWidth="9" defaultRowHeight="12.75"/>
  <cols>
    <col min="1" max="1" width="4.125" style="8" customWidth="1"/>
    <col min="2" max="2" width="5" style="9" customWidth="1"/>
    <col min="3" max="3" width="9.5" style="9" customWidth="1"/>
    <col min="4" max="4" width="9.25" style="9" customWidth="1"/>
    <col min="5" max="7" width="9.5" style="9" customWidth="1"/>
    <col min="8" max="8" width="7.125" style="9" customWidth="1"/>
    <col min="9" max="9" width="6" style="9" customWidth="1"/>
    <col min="10" max="10" width="5.625" style="9" customWidth="1"/>
    <col min="11" max="11" width="9.125" style="9" customWidth="1"/>
    <col min="12" max="12" width="12.5" style="9" customWidth="1"/>
    <col min="13" max="13" width="15.5" style="9" customWidth="1"/>
    <col min="14" max="14" width="6.125" style="9" customWidth="1"/>
    <col min="15" max="15" width="4.125" style="9" customWidth="1"/>
    <col min="16" max="18" width="9" style="78"/>
    <col min="19" max="16384" width="9" style="9"/>
  </cols>
  <sheetData>
    <row r="2" spans="1:26" ht="25.15" customHeight="1">
      <c r="A2" s="1"/>
      <c r="B2" s="1"/>
      <c r="C2" s="1"/>
      <c r="D2" s="1"/>
      <c r="E2" s="1"/>
      <c r="F2" s="1"/>
      <c r="G2" s="1"/>
      <c r="H2" s="1"/>
      <c r="I2" s="1"/>
      <c r="J2" s="1"/>
      <c r="K2" s="1"/>
      <c r="L2" s="1"/>
      <c r="M2" s="2" t="s">
        <v>329</v>
      </c>
      <c r="N2" s="1"/>
      <c r="O2" s="80"/>
      <c r="P2" s="9"/>
      <c r="Q2" s="9"/>
      <c r="R2" s="9"/>
    </row>
    <row r="3" spans="1:26" ht="14.1" customHeight="1">
      <c r="A3" s="1"/>
      <c r="B3" s="1"/>
      <c r="C3" s="1"/>
      <c r="D3" s="1"/>
      <c r="E3" s="1"/>
      <c r="F3" s="1"/>
      <c r="G3" s="1"/>
      <c r="H3" s="1"/>
      <c r="I3" s="1"/>
      <c r="J3" s="1"/>
      <c r="K3" s="1"/>
      <c r="L3" s="1"/>
      <c r="M3" s="1"/>
      <c r="N3" s="1"/>
      <c r="O3" s="80"/>
      <c r="P3" s="9"/>
      <c r="Q3" s="9"/>
      <c r="R3" s="9"/>
    </row>
    <row r="4" spans="1:26" ht="12.75" customHeight="1">
      <c r="A4" s="1"/>
      <c r="B4" s="1"/>
      <c r="C4" s="1"/>
      <c r="D4" s="1"/>
      <c r="E4" s="1"/>
      <c r="F4" s="1"/>
      <c r="G4" s="1"/>
      <c r="H4" s="1"/>
      <c r="I4" s="1"/>
      <c r="J4" s="1"/>
      <c r="K4" s="1"/>
      <c r="L4" s="1"/>
      <c r="M4" s="1"/>
      <c r="N4" s="1"/>
      <c r="O4" s="80"/>
      <c r="P4" s="9"/>
      <c r="Q4" s="9"/>
      <c r="R4" s="9"/>
    </row>
    <row r="5" spans="1:26" ht="14.1" customHeight="1">
      <c r="A5" s="1"/>
      <c r="B5" s="1"/>
      <c r="C5" s="1"/>
      <c r="D5" s="1"/>
      <c r="E5" s="1"/>
      <c r="F5" s="1"/>
      <c r="G5" s="1"/>
      <c r="H5" s="1"/>
      <c r="I5" s="1"/>
      <c r="J5" s="1"/>
      <c r="K5" s="100"/>
      <c r="L5" s="100"/>
      <c r="M5" s="100"/>
      <c r="N5" s="1"/>
      <c r="O5" s="80"/>
      <c r="P5" s="9"/>
      <c r="Q5" s="9"/>
      <c r="R5" s="9"/>
    </row>
    <row r="6" spans="1:26">
      <c r="A6" s="1"/>
      <c r="B6" s="1"/>
      <c r="C6" s="678"/>
      <c r="D6" s="679"/>
      <c r="E6" s="679"/>
      <c r="F6" s="1"/>
      <c r="G6" s="1"/>
      <c r="H6" s="1"/>
      <c r="I6" s="1"/>
      <c r="J6" s="1"/>
      <c r="K6" s="104" t="s">
        <v>330</v>
      </c>
      <c r="L6" s="1"/>
      <c r="M6" s="3"/>
      <c r="N6" s="1"/>
      <c r="O6" s="80"/>
      <c r="P6" s="9"/>
      <c r="Q6" s="9"/>
      <c r="R6" s="9"/>
    </row>
    <row r="7" spans="1:26" ht="14.1" customHeight="1">
      <c r="A7" s="1"/>
      <c r="B7" s="1"/>
      <c r="C7" s="100"/>
      <c r="D7" s="101"/>
      <c r="E7" s="101"/>
      <c r="F7" s="1"/>
      <c r="G7" s="1"/>
      <c r="H7" s="1"/>
      <c r="I7" s="1"/>
      <c r="J7" s="1"/>
      <c r="K7" s="104"/>
      <c r="L7" s="1"/>
      <c r="M7" s="4"/>
      <c r="N7" s="1"/>
      <c r="O7" s="80"/>
      <c r="P7" s="9"/>
      <c r="Q7" s="9"/>
      <c r="R7" s="9"/>
    </row>
    <row r="8" spans="1:26">
      <c r="A8" s="1"/>
      <c r="B8" s="1"/>
      <c r="C8" s="102" t="s">
        <v>332</v>
      </c>
      <c r="D8" s="101"/>
      <c r="E8" s="101"/>
      <c r="F8" s="1"/>
      <c r="G8" s="1"/>
      <c r="H8" s="1"/>
      <c r="I8" s="1"/>
      <c r="J8" s="1"/>
      <c r="K8" s="104" t="s">
        <v>331</v>
      </c>
      <c r="L8" s="1"/>
      <c r="M8" s="5"/>
      <c r="N8" s="1"/>
      <c r="O8" s="80"/>
      <c r="P8" s="9"/>
      <c r="Q8" s="9"/>
      <c r="R8" s="9"/>
    </row>
    <row r="9" spans="1:26">
      <c r="A9" s="1"/>
      <c r="B9" s="1"/>
      <c r="C9" s="677"/>
      <c r="D9" s="677"/>
      <c r="E9" s="677"/>
      <c r="F9" s="6"/>
      <c r="G9" s="6"/>
      <c r="H9" s="6"/>
      <c r="I9" s="1"/>
      <c r="J9" s="1"/>
      <c r="K9" s="6"/>
      <c r="L9" s="1"/>
      <c r="M9" s="6"/>
      <c r="N9" s="1"/>
      <c r="O9" s="80"/>
      <c r="P9" s="9"/>
      <c r="Q9" s="9"/>
      <c r="R9" s="9"/>
    </row>
    <row r="10" spans="1:26">
      <c r="A10" s="1"/>
      <c r="B10" s="1"/>
      <c r="C10" s="677"/>
      <c r="D10" s="677"/>
      <c r="E10" s="677"/>
      <c r="F10" s="102" t="s">
        <v>333</v>
      </c>
      <c r="G10" s="677"/>
      <c r="H10" s="677"/>
      <c r="I10" s="1"/>
      <c r="J10" s="1"/>
      <c r="K10" s="104"/>
      <c r="L10" s="1"/>
      <c r="M10" s="104"/>
      <c r="N10" s="1"/>
      <c r="O10" s="80"/>
      <c r="P10" s="9"/>
      <c r="Q10" s="9"/>
      <c r="R10" s="9"/>
    </row>
    <row r="11" spans="1:26" ht="14.25">
      <c r="A11" s="1"/>
      <c r="B11" s="1"/>
      <c r="C11" s="677"/>
      <c r="D11" s="677"/>
      <c r="E11" s="677"/>
      <c r="F11" s="102"/>
      <c r="G11" s="6"/>
      <c r="H11" s="6"/>
      <c r="I11" s="1"/>
      <c r="J11" s="1"/>
      <c r="K11" s="6"/>
      <c r="L11" s="1"/>
      <c r="M11" s="6"/>
      <c r="N11" s="1"/>
      <c r="O11" s="80"/>
      <c r="P11" s="70"/>
      <c r="Q11" s="96"/>
      <c r="R11" s="96"/>
      <c r="S11" s="96"/>
      <c r="T11" s="96"/>
      <c r="U11" s="96"/>
      <c r="V11" s="96"/>
      <c r="W11" s="96"/>
      <c r="X11" s="96"/>
      <c r="Y11" s="96"/>
      <c r="Z11" s="96"/>
    </row>
    <row r="12" spans="1:26">
      <c r="A12" s="1"/>
      <c r="B12" s="1"/>
      <c r="C12" s="677"/>
      <c r="D12" s="677"/>
      <c r="E12" s="677"/>
      <c r="F12" s="102" t="s">
        <v>334</v>
      </c>
      <c r="G12" s="677"/>
      <c r="H12" s="677"/>
      <c r="I12" s="1"/>
      <c r="J12" s="1"/>
      <c r="K12" s="104"/>
      <c r="L12" s="1"/>
      <c r="M12" s="104"/>
      <c r="N12" s="1"/>
      <c r="O12" s="80"/>
      <c r="P12" s="108"/>
      <c r="Q12" s="108"/>
      <c r="R12" s="108"/>
      <c r="S12" s="80"/>
      <c r="T12" s="80"/>
      <c r="U12" s="80"/>
      <c r="V12" s="80"/>
      <c r="W12" s="80"/>
      <c r="X12" s="80"/>
      <c r="Y12" s="80"/>
      <c r="Z12" s="80"/>
    </row>
    <row r="13" spans="1:26">
      <c r="A13" s="1"/>
      <c r="B13" s="1"/>
      <c r="C13" s="677"/>
      <c r="D13" s="677"/>
      <c r="E13" s="677"/>
      <c r="F13" s="6"/>
      <c r="G13" s="6"/>
      <c r="H13" s="6"/>
      <c r="I13" s="1"/>
      <c r="J13" s="1"/>
      <c r="K13" s="100"/>
      <c r="L13" s="100"/>
      <c r="M13" s="100"/>
      <c r="N13" s="1"/>
      <c r="O13" s="80"/>
      <c r="P13" s="108"/>
      <c r="Q13" s="108"/>
      <c r="R13" s="108"/>
      <c r="S13" s="108"/>
      <c r="T13" s="108"/>
      <c r="U13" s="108"/>
      <c r="V13" s="108"/>
      <c r="W13" s="108"/>
      <c r="X13" s="108"/>
      <c r="Y13" s="108"/>
      <c r="Z13" s="108"/>
    </row>
    <row r="14" spans="1:26">
      <c r="A14" s="1"/>
      <c r="B14" s="1"/>
      <c r="C14" s="7"/>
      <c r="D14" s="7"/>
      <c r="E14" s="7"/>
      <c r="F14" s="1"/>
      <c r="G14" s="1"/>
      <c r="H14" s="1"/>
      <c r="I14" s="1"/>
      <c r="J14" s="1"/>
      <c r="K14" s="100"/>
      <c r="L14" s="100"/>
      <c r="M14" s="100"/>
      <c r="N14" s="1"/>
      <c r="O14" s="80"/>
    </row>
    <row r="15" spans="1:26">
      <c r="A15" s="1"/>
      <c r="B15" s="1"/>
      <c r="C15" s="102" t="s">
        <v>335</v>
      </c>
      <c r="D15" s="1"/>
      <c r="E15" s="1"/>
      <c r="F15" s="1"/>
      <c r="G15" s="1"/>
      <c r="H15" s="1"/>
      <c r="I15" s="1"/>
      <c r="J15" s="1"/>
      <c r="K15" s="1"/>
      <c r="L15" s="1"/>
      <c r="M15" s="1"/>
      <c r="N15" s="1"/>
      <c r="O15" s="80"/>
    </row>
    <row r="16" spans="1:26">
      <c r="A16" s="1"/>
      <c r="B16" s="1"/>
      <c r="C16" s="1"/>
      <c r="D16" s="1"/>
      <c r="E16" s="1"/>
      <c r="F16" s="1"/>
      <c r="G16" s="1"/>
      <c r="H16" s="1"/>
      <c r="I16" s="1"/>
      <c r="J16" s="1"/>
      <c r="K16" s="1"/>
      <c r="L16" s="1"/>
      <c r="M16" s="1"/>
      <c r="N16" s="1"/>
      <c r="O16" s="80"/>
    </row>
    <row r="17" spans="1:18" ht="13.15" customHeight="1">
      <c r="A17" s="1"/>
      <c r="B17" s="1"/>
      <c r="C17" s="680" t="s">
        <v>52</v>
      </c>
      <c r="D17" s="680"/>
      <c r="E17" s="680"/>
      <c r="F17" s="680"/>
      <c r="G17" s="102"/>
      <c r="H17" s="1"/>
      <c r="I17" s="1"/>
      <c r="J17" s="1"/>
      <c r="K17" s="102"/>
      <c r="L17" s="6"/>
      <c r="M17" s="6"/>
      <c r="N17" s="1"/>
      <c r="O17" s="80"/>
    </row>
    <row r="18" spans="1:18">
      <c r="A18" s="1"/>
      <c r="B18" s="1"/>
      <c r="C18" s="681" t="s">
        <v>53</v>
      </c>
      <c r="D18" s="681"/>
      <c r="E18" s="681"/>
      <c r="F18" s="681"/>
      <c r="G18" s="102"/>
      <c r="H18" s="6"/>
      <c r="I18" s="1"/>
      <c r="J18" s="1"/>
      <c r="K18" s="10"/>
      <c r="L18" s="6"/>
      <c r="M18" s="6"/>
      <c r="N18" s="1"/>
      <c r="O18" s="80"/>
    </row>
    <row r="19" spans="1:18">
      <c r="A19" s="1"/>
      <c r="B19" s="1"/>
      <c r="C19" s="681" t="s">
        <v>336</v>
      </c>
      <c r="D19" s="681"/>
      <c r="E19" s="681"/>
      <c r="F19" s="681"/>
      <c r="G19" s="102"/>
      <c r="H19" s="6"/>
      <c r="I19" s="1"/>
      <c r="J19" s="1"/>
      <c r="K19" s="102"/>
      <c r="L19" s="6"/>
      <c r="M19" s="6"/>
      <c r="N19" s="1"/>
      <c r="O19" s="80"/>
    </row>
    <row r="20" spans="1:18">
      <c r="A20" s="1"/>
      <c r="B20" s="1"/>
      <c r="C20" s="681" t="s">
        <v>54</v>
      </c>
      <c r="D20" s="681"/>
      <c r="E20" s="681"/>
      <c r="F20" s="681"/>
      <c r="G20" s="102"/>
      <c r="H20" s="6"/>
      <c r="I20" s="1"/>
      <c r="J20" s="1"/>
      <c r="K20" s="10"/>
      <c r="L20" s="6"/>
      <c r="M20" s="6"/>
      <c r="N20" s="1"/>
      <c r="O20" s="80"/>
    </row>
    <row r="21" spans="1:18">
      <c r="A21" s="1"/>
      <c r="B21" s="1"/>
      <c r="C21" s="680"/>
      <c r="D21" s="680"/>
      <c r="E21" s="680"/>
      <c r="F21" s="680"/>
      <c r="G21" s="681"/>
      <c r="H21" s="681"/>
      <c r="I21" s="1"/>
      <c r="J21" s="1"/>
      <c r="K21" s="102"/>
      <c r="L21" s="681"/>
      <c r="M21" s="681"/>
      <c r="N21" s="1"/>
      <c r="O21" s="80"/>
    </row>
    <row r="22" spans="1:18">
      <c r="A22" s="1"/>
      <c r="B22" s="1"/>
      <c r="C22" s="1"/>
      <c r="D22" s="1"/>
      <c r="E22" s="1"/>
      <c r="F22" s="1"/>
      <c r="G22" s="1"/>
      <c r="H22" s="1"/>
      <c r="I22" s="1"/>
      <c r="J22" s="1"/>
      <c r="K22" s="1"/>
      <c r="L22" s="1"/>
      <c r="M22" s="1"/>
      <c r="N22" s="1"/>
      <c r="O22" s="80"/>
    </row>
    <row r="23" spans="1:18">
      <c r="A23" s="1"/>
      <c r="B23" s="1"/>
      <c r="C23" s="104" t="s">
        <v>337</v>
      </c>
      <c r="D23" s="1"/>
      <c r="E23" s="1"/>
      <c r="F23" s="1"/>
      <c r="G23" s="682"/>
      <c r="H23" s="682"/>
      <c r="I23" s="682"/>
      <c r="J23" s="682"/>
      <c r="K23" s="1"/>
      <c r="L23" s="1"/>
      <c r="M23" s="1"/>
      <c r="N23" s="1"/>
      <c r="O23" s="80"/>
    </row>
    <row r="24" spans="1:18">
      <c r="A24" s="1"/>
      <c r="B24" s="1"/>
      <c r="C24" s="1"/>
      <c r="D24" s="1"/>
      <c r="E24" s="1"/>
      <c r="F24" s="1"/>
      <c r="G24" s="1"/>
      <c r="H24" s="1"/>
      <c r="I24" s="1"/>
      <c r="J24" s="1"/>
      <c r="K24" s="1"/>
      <c r="L24" s="1"/>
      <c r="M24" s="1"/>
      <c r="N24" s="1"/>
      <c r="O24" s="80"/>
    </row>
    <row r="25" spans="1:18">
      <c r="A25" s="1"/>
      <c r="B25" s="1"/>
      <c r="C25" s="683" t="s">
        <v>338</v>
      </c>
      <c r="D25" s="683"/>
      <c r="E25" s="683"/>
      <c r="F25" s="683"/>
      <c r="G25" s="684"/>
      <c r="H25" s="684"/>
      <c r="I25" s="684"/>
      <c r="J25" s="684"/>
      <c r="K25" s="684"/>
      <c r="L25" s="684"/>
      <c r="M25" s="684"/>
      <c r="N25" s="1"/>
      <c r="O25" s="80"/>
    </row>
    <row r="26" spans="1:18">
      <c r="A26" s="1"/>
      <c r="B26" s="1"/>
      <c r="C26" s="683" t="s">
        <v>339</v>
      </c>
      <c r="D26" s="683"/>
      <c r="E26" s="683"/>
      <c r="F26" s="683"/>
      <c r="G26" s="684"/>
      <c r="H26" s="684"/>
      <c r="I26" s="684"/>
      <c r="J26" s="684"/>
      <c r="K26" s="684"/>
      <c r="L26" s="684"/>
      <c r="M26" s="684"/>
      <c r="N26" s="1"/>
      <c r="O26" s="80"/>
    </row>
    <row r="27" spans="1:18">
      <c r="A27" s="1"/>
      <c r="B27" s="1"/>
      <c r="C27" s="1"/>
      <c r="D27" s="1"/>
      <c r="E27" s="1"/>
      <c r="F27" s="1"/>
      <c r="G27" s="1"/>
      <c r="H27" s="1"/>
      <c r="I27" s="1"/>
      <c r="J27" s="1"/>
      <c r="K27" s="1"/>
      <c r="L27" s="1"/>
      <c r="M27" s="1"/>
      <c r="N27" s="1"/>
      <c r="O27" s="80"/>
    </row>
    <row r="28" spans="1:18">
      <c r="A28" s="1"/>
      <c r="B28" s="11"/>
      <c r="C28" s="11"/>
      <c r="D28" s="11"/>
      <c r="E28" s="11"/>
      <c r="F28" s="11"/>
      <c r="G28" s="11"/>
      <c r="H28" s="11"/>
      <c r="I28" s="11"/>
      <c r="J28" s="11"/>
      <c r="K28" s="11"/>
      <c r="L28" s="11"/>
      <c r="M28" s="11"/>
      <c r="N28" s="11"/>
      <c r="O28" s="80"/>
    </row>
    <row r="29" spans="1:18">
      <c r="A29" s="1"/>
      <c r="B29" s="11"/>
      <c r="C29" s="12" t="s">
        <v>55</v>
      </c>
      <c r="D29" s="13"/>
      <c r="E29" s="13"/>
      <c r="F29" s="13"/>
      <c r="G29" s="13"/>
      <c r="H29" s="13"/>
      <c r="I29" s="687"/>
      <c r="J29" s="687"/>
      <c r="K29" s="105"/>
      <c r="L29" s="14"/>
      <c r="M29" s="15" t="s">
        <v>340</v>
      </c>
      <c r="N29" s="16"/>
      <c r="O29" s="80"/>
    </row>
    <row r="30" spans="1:18">
      <c r="A30" s="1"/>
      <c r="B30" s="11"/>
      <c r="C30" s="11"/>
      <c r="D30" s="11"/>
      <c r="E30" s="11"/>
      <c r="F30" s="11"/>
      <c r="G30" s="11"/>
      <c r="H30" s="11"/>
      <c r="I30" s="11"/>
      <c r="J30" s="11"/>
      <c r="K30" s="17"/>
      <c r="L30" s="11"/>
      <c r="M30" s="11"/>
      <c r="N30" s="11"/>
      <c r="O30" s="80"/>
      <c r="P30" s="76"/>
    </row>
    <row r="31" spans="1:18">
      <c r="A31" s="1"/>
      <c r="B31" s="1"/>
      <c r="C31" s="1"/>
      <c r="D31" s="1"/>
      <c r="E31" s="1"/>
      <c r="F31" s="1"/>
      <c r="G31" s="1"/>
      <c r="H31" s="1"/>
      <c r="I31" s="1"/>
      <c r="J31" s="1"/>
      <c r="K31" s="18"/>
      <c r="L31" s="1"/>
      <c r="M31" s="19"/>
      <c r="N31" s="1"/>
      <c r="O31" s="80"/>
      <c r="P31" s="76"/>
    </row>
    <row r="32" spans="1:18" ht="13.15" customHeight="1">
      <c r="A32" s="1"/>
      <c r="B32" s="18"/>
      <c r="C32" s="102" t="s">
        <v>341</v>
      </c>
      <c r="D32" s="103"/>
      <c r="E32" s="99"/>
      <c r="F32" s="20"/>
      <c r="G32" s="103"/>
      <c r="H32" s="103"/>
      <c r="I32" s="103"/>
      <c r="J32" s="20"/>
      <c r="K32" s="21"/>
      <c r="L32" s="22"/>
      <c r="M32" s="23"/>
      <c r="N32" s="24" t="s">
        <v>56</v>
      </c>
      <c r="O32" s="80"/>
      <c r="P32" s="76"/>
      <c r="R32" s="9"/>
    </row>
    <row r="33" spans="1:17" s="9" customFormat="1" ht="13.15" customHeight="1">
      <c r="A33" s="1"/>
      <c r="B33" s="1"/>
      <c r="C33" s="1"/>
      <c r="D33" s="103"/>
      <c r="E33" s="103"/>
      <c r="F33" s="103"/>
      <c r="G33" s="103"/>
      <c r="H33" s="103"/>
      <c r="I33" s="103"/>
      <c r="J33" s="20"/>
      <c r="K33" s="21"/>
      <c r="L33" s="22"/>
      <c r="M33" s="25"/>
      <c r="N33" s="6"/>
      <c r="O33" s="80"/>
      <c r="P33" s="76"/>
      <c r="Q33" s="78"/>
    </row>
    <row r="34" spans="1:17" s="9" customFormat="1" ht="13.15" customHeight="1">
      <c r="A34" s="1"/>
      <c r="B34" s="1"/>
      <c r="C34" s="102" t="s">
        <v>342</v>
      </c>
      <c r="D34" s="103"/>
      <c r="E34" s="103"/>
      <c r="F34" s="103"/>
      <c r="G34" s="103"/>
      <c r="H34" s="103"/>
      <c r="I34" s="103"/>
      <c r="J34" s="20"/>
      <c r="K34" s="21"/>
      <c r="L34" s="22"/>
      <c r="M34" s="25"/>
      <c r="N34" s="6"/>
      <c r="O34" s="80"/>
      <c r="P34" s="76"/>
      <c r="Q34" s="78"/>
    </row>
    <row r="35" spans="1:17" s="9" customFormat="1" ht="13.15" customHeight="1">
      <c r="A35" s="1"/>
      <c r="B35" s="1"/>
      <c r="C35" s="677"/>
      <c r="D35" s="677"/>
      <c r="E35" s="677"/>
      <c r="F35" s="103"/>
      <c r="G35" s="103"/>
      <c r="H35" s="103"/>
      <c r="I35" s="103"/>
      <c r="J35" s="20"/>
      <c r="K35" s="21"/>
      <c r="L35" s="22"/>
      <c r="M35" s="25"/>
      <c r="N35" s="6"/>
      <c r="O35" s="80"/>
      <c r="P35" s="76"/>
      <c r="Q35" s="78"/>
    </row>
    <row r="36" spans="1:17" s="9" customFormat="1" ht="13.15" customHeight="1">
      <c r="A36" s="1"/>
      <c r="B36" s="1"/>
      <c r="C36" s="677"/>
      <c r="D36" s="677"/>
      <c r="E36" s="677"/>
      <c r="F36" s="103"/>
      <c r="G36" s="103"/>
      <c r="H36" s="103"/>
      <c r="I36" s="103"/>
      <c r="J36" s="20"/>
      <c r="K36" s="21"/>
      <c r="L36" s="22"/>
      <c r="M36" s="25"/>
      <c r="N36" s="6"/>
      <c r="O36" s="80"/>
      <c r="P36" s="76"/>
      <c r="Q36" s="78"/>
    </row>
    <row r="37" spans="1:17" s="9" customFormat="1" ht="13.15" customHeight="1">
      <c r="A37" s="1"/>
      <c r="B37" s="1"/>
      <c r="C37" s="677"/>
      <c r="D37" s="677"/>
      <c r="E37" s="677"/>
      <c r="F37" s="103"/>
      <c r="G37" s="103"/>
      <c r="H37" s="103"/>
      <c r="I37" s="103"/>
      <c r="J37" s="20"/>
      <c r="K37" s="21"/>
      <c r="L37" s="22"/>
      <c r="M37" s="25"/>
      <c r="N37" s="6"/>
      <c r="O37" s="80"/>
      <c r="P37" s="76"/>
      <c r="Q37" s="78"/>
    </row>
    <row r="38" spans="1:17" s="9" customFormat="1" ht="13.15" customHeight="1">
      <c r="A38" s="1"/>
      <c r="B38" s="1"/>
      <c r="C38" s="103"/>
      <c r="D38" s="103"/>
      <c r="E38" s="103"/>
      <c r="F38" s="103"/>
      <c r="G38" s="103"/>
      <c r="H38" s="103"/>
      <c r="I38" s="103"/>
      <c r="J38" s="20"/>
      <c r="K38" s="21"/>
      <c r="L38" s="22"/>
      <c r="M38" s="25"/>
      <c r="N38" s="6"/>
      <c r="O38" s="80"/>
      <c r="P38" s="76"/>
      <c r="Q38" s="78"/>
    </row>
    <row r="39" spans="1:17" s="9" customFormat="1" ht="13.15" customHeight="1">
      <c r="A39" s="1"/>
      <c r="B39" s="1"/>
      <c r="C39" s="102" t="s">
        <v>343</v>
      </c>
      <c r="D39" s="103"/>
      <c r="E39" s="103"/>
      <c r="F39" s="103"/>
      <c r="G39" s="103"/>
      <c r="H39" s="103"/>
      <c r="I39" s="103"/>
      <c r="J39" s="20"/>
      <c r="K39" s="21"/>
      <c r="L39" s="22"/>
      <c r="M39" s="25"/>
      <c r="N39" s="6"/>
      <c r="O39" s="80"/>
      <c r="P39" s="76"/>
      <c r="Q39" s="78"/>
    </row>
    <row r="40" spans="1:17" s="9" customFormat="1" ht="13.15" customHeight="1">
      <c r="A40" s="1"/>
      <c r="B40" s="1"/>
      <c r="C40" s="688"/>
      <c r="D40" s="688"/>
      <c r="E40" s="688"/>
      <c r="F40" s="688"/>
      <c r="G40" s="688"/>
      <c r="H40" s="688"/>
      <c r="I40" s="688"/>
      <c r="J40" s="688"/>
      <c r="K40" s="688"/>
      <c r="L40" s="22"/>
      <c r="M40" s="25"/>
      <c r="N40" s="6"/>
      <c r="O40" s="80"/>
      <c r="P40" s="76"/>
      <c r="Q40" s="78"/>
    </row>
    <row r="41" spans="1:17" s="9" customFormat="1" ht="13.15" customHeight="1">
      <c r="A41" s="1"/>
      <c r="B41" s="1"/>
      <c r="C41" s="688"/>
      <c r="D41" s="688"/>
      <c r="E41" s="688"/>
      <c r="F41" s="688"/>
      <c r="G41" s="688"/>
      <c r="H41" s="688"/>
      <c r="I41" s="688"/>
      <c r="J41" s="688"/>
      <c r="K41" s="688"/>
      <c r="L41" s="22"/>
      <c r="M41" s="25"/>
      <c r="N41" s="6"/>
      <c r="O41" s="80"/>
      <c r="P41" s="76"/>
      <c r="Q41" s="78"/>
    </row>
    <row r="42" spans="1:17" s="9" customFormat="1" ht="13.15" customHeight="1">
      <c r="A42" s="1"/>
      <c r="B42" s="1"/>
      <c r="C42" s="688"/>
      <c r="D42" s="688"/>
      <c r="E42" s="688"/>
      <c r="F42" s="688"/>
      <c r="G42" s="688"/>
      <c r="H42" s="688"/>
      <c r="I42" s="688"/>
      <c r="J42" s="688"/>
      <c r="K42" s="688"/>
      <c r="L42" s="22"/>
      <c r="M42" s="25"/>
      <c r="N42" s="6"/>
      <c r="O42" s="80"/>
      <c r="P42" s="76"/>
      <c r="Q42" s="78"/>
    </row>
    <row r="43" spans="1:17" s="9" customFormat="1" ht="13.15" customHeight="1">
      <c r="A43" s="1"/>
      <c r="B43" s="1"/>
      <c r="C43" s="688"/>
      <c r="D43" s="688"/>
      <c r="E43" s="688"/>
      <c r="F43" s="688"/>
      <c r="G43" s="688"/>
      <c r="H43" s="688"/>
      <c r="I43" s="688"/>
      <c r="J43" s="688"/>
      <c r="K43" s="688"/>
      <c r="L43" s="22"/>
      <c r="M43" s="25"/>
      <c r="N43" s="6"/>
      <c r="O43" s="80"/>
      <c r="P43" s="76"/>
      <c r="Q43" s="78"/>
    </row>
    <row r="44" spans="1:17" s="9" customFormat="1" ht="13.15" customHeight="1">
      <c r="A44" s="1"/>
      <c r="B44" s="1"/>
      <c r="C44" s="688"/>
      <c r="D44" s="688"/>
      <c r="E44" s="688"/>
      <c r="F44" s="688"/>
      <c r="G44" s="688"/>
      <c r="H44" s="688"/>
      <c r="I44" s="688"/>
      <c r="J44" s="688"/>
      <c r="K44" s="688"/>
      <c r="L44" s="22"/>
      <c r="M44" s="25"/>
      <c r="N44" s="6"/>
      <c r="O44" s="80"/>
      <c r="P44" s="76"/>
      <c r="Q44" s="78"/>
    </row>
    <row r="45" spans="1:17" s="9" customFormat="1" ht="13.15" customHeight="1">
      <c r="A45" s="1"/>
      <c r="B45" s="1"/>
      <c r="C45" s="688"/>
      <c r="D45" s="688"/>
      <c r="E45" s="688"/>
      <c r="F45" s="688"/>
      <c r="G45" s="688"/>
      <c r="H45" s="688"/>
      <c r="I45" s="688"/>
      <c r="J45" s="688"/>
      <c r="K45" s="688"/>
      <c r="L45" s="22"/>
      <c r="M45" s="25"/>
      <c r="N45" s="6"/>
      <c r="O45" s="80"/>
      <c r="P45" s="76"/>
      <c r="Q45" s="78"/>
    </row>
    <row r="46" spans="1:17" s="9" customFormat="1" ht="13.15" customHeight="1">
      <c r="A46" s="1"/>
      <c r="B46" s="1"/>
      <c r="C46" s="103"/>
      <c r="D46" s="103"/>
      <c r="E46" s="103"/>
      <c r="F46" s="103"/>
      <c r="G46" s="103"/>
      <c r="H46" s="103"/>
      <c r="I46" s="103"/>
      <c r="J46" s="20"/>
      <c r="K46" s="21"/>
      <c r="L46" s="22"/>
      <c r="M46" s="25"/>
      <c r="N46" s="6"/>
      <c r="O46" s="80"/>
      <c r="P46" s="76"/>
      <c r="Q46" s="78"/>
    </row>
    <row r="47" spans="1:17" s="9" customFormat="1" ht="21" customHeight="1">
      <c r="A47" s="1"/>
      <c r="B47" s="1"/>
      <c r="C47" s="26"/>
      <c r="D47" s="26"/>
      <c r="E47" s="26"/>
      <c r="F47" s="26"/>
      <c r="G47" s="26"/>
      <c r="H47" s="26"/>
      <c r="I47" s="26"/>
      <c r="J47" s="26"/>
      <c r="K47" s="27"/>
      <c r="L47" s="28" t="s">
        <v>346</v>
      </c>
      <c r="M47" s="29">
        <f>SUM(M32:M46)</f>
        <v>0</v>
      </c>
      <c r="N47" s="104" t="s">
        <v>56</v>
      </c>
      <c r="O47" s="80"/>
      <c r="P47" s="77"/>
      <c r="Q47" s="79"/>
    </row>
    <row r="48" spans="1:17" s="9" customFormat="1" ht="21" customHeight="1">
      <c r="A48" s="1"/>
      <c r="B48" s="1"/>
      <c r="C48" s="30" t="s">
        <v>344</v>
      </c>
      <c r="D48" s="6"/>
      <c r="E48" s="6"/>
      <c r="F48" s="689"/>
      <c r="G48" s="689"/>
      <c r="H48" s="1"/>
      <c r="I48" s="1"/>
      <c r="J48" s="1"/>
      <c r="K48" s="1"/>
      <c r="L48" s="31" t="s">
        <v>57</v>
      </c>
      <c r="M48" s="32">
        <f>M47*5%</f>
        <v>0</v>
      </c>
      <c r="N48" s="6" t="s">
        <v>56</v>
      </c>
      <c r="O48" s="80"/>
      <c r="P48" s="76"/>
    </row>
    <row r="49" spans="1:16" s="9" customFormat="1" ht="21" customHeight="1">
      <c r="A49" s="1"/>
      <c r="B49" s="1"/>
      <c r="C49" s="30" t="s">
        <v>345</v>
      </c>
      <c r="D49" s="6"/>
      <c r="E49" s="6"/>
      <c r="F49" s="685"/>
      <c r="G49" s="685"/>
      <c r="H49" s="1"/>
      <c r="I49" s="1"/>
      <c r="J49" s="1"/>
      <c r="K49" s="1"/>
      <c r="L49" s="31" t="s">
        <v>58</v>
      </c>
      <c r="M49" s="32">
        <f>(M47+M48)*9.5%</f>
        <v>0</v>
      </c>
      <c r="N49" s="6" t="s">
        <v>56</v>
      </c>
      <c r="O49" s="80"/>
      <c r="P49" s="78"/>
    </row>
    <row r="50" spans="1:16" s="9" customFormat="1" ht="21" customHeight="1">
      <c r="A50" s="1"/>
      <c r="B50" s="1"/>
      <c r="C50" s="1"/>
      <c r="D50" s="1"/>
      <c r="E50" s="1"/>
      <c r="F50" s="1"/>
      <c r="G50" s="1"/>
      <c r="H50" s="1"/>
      <c r="I50" s="1"/>
      <c r="J50" s="1"/>
      <c r="K50" s="33"/>
      <c r="L50" s="31" t="s">
        <v>59</v>
      </c>
      <c r="M50" s="29">
        <f>SUM(M48:M49)</f>
        <v>0</v>
      </c>
      <c r="N50" s="104" t="s">
        <v>56</v>
      </c>
      <c r="O50" s="80"/>
      <c r="P50" s="78"/>
    </row>
    <row r="51" spans="1:16" s="9" customFormat="1" ht="21" customHeight="1" thickBot="1">
      <c r="A51" s="1"/>
      <c r="B51" s="1"/>
      <c r="C51" s="1"/>
      <c r="D51" s="1"/>
      <c r="E51" s="1"/>
      <c r="F51" s="1"/>
      <c r="G51" s="1"/>
      <c r="H51" s="1"/>
      <c r="I51" s="1"/>
      <c r="J51" s="1"/>
      <c r="K51" s="33"/>
      <c r="L51" s="31" t="s">
        <v>60</v>
      </c>
      <c r="M51" s="29">
        <f>M47+M50</f>
        <v>0</v>
      </c>
      <c r="N51" s="104" t="s">
        <v>56</v>
      </c>
      <c r="O51" s="80"/>
      <c r="P51" s="78"/>
    </row>
    <row r="52" spans="1:16" s="9" customFormat="1" ht="21" customHeight="1">
      <c r="A52" s="1"/>
      <c r="B52" s="1"/>
      <c r="C52" s="34"/>
      <c r="D52" s="6"/>
      <c r="E52" s="6"/>
      <c r="F52" s="6"/>
      <c r="G52" s="6"/>
      <c r="H52" s="6"/>
      <c r="I52" s="6"/>
      <c r="J52" s="6"/>
      <c r="K52" s="35"/>
      <c r="L52" s="36"/>
      <c r="M52" s="37"/>
      <c r="N52" s="6"/>
      <c r="O52" s="80"/>
      <c r="P52" s="78"/>
    </row>
    <row r="53" spans="1:16" s="9" customFormat="1">
      <c r="A53" s="1"/>
      <c r="B53" s="1"/>
      <c r="C53" s="1"/>
      <c r="D53" s="1"/>
      <c r="E53" s="1"/>
      <c r="F53" s="1"/>
      <c r="G53" s="1"/>
      <c r="H53" s="1"/>
      <c r="I53" s="1"/>
      <c r="J53" s="1"/>
      <c r="K53" s="1"/>
      <c r="L53" s="1"/>
      <c r="M53" s="686"/>
      <c r="N53" s="686"/>
      <c r="O53" s="80"/>
      <c r="P53" s="78"/>
    </row>
    <row r="54" spans="1:16" s="9" customFormat="1">
      <c r="P54" s="78"/>
    </row>
    <row r="55" spans="1:16" s="9" customFormat="1">
      <c r="P55" s="78"/>
    </row>
    <row r="56" spans="1:16" s="9" customFormat="1">
      <c r="P56" s="78"/>
    </row>
    <row r="57" spans="1:16" s="9" customFormat="1">
      <c r="P57" s="78"/>
    </row>
    <row r="58" spans="1:16" s="9" customFormat="1">
      <c r="P58" s="78"/>
    </row>
    <row r="59" spans="1:16" s="9" customFormat="1">
      <c r="P59" s="78"/>
    </row>
    <row r="60" spans="1:16" s="9" customFormat="1">
      <c r="P60" s="78"/>
    </row>
    <row r="61" spans="1:16" s="9" customFormat="1">
      <c r="P61" s="78"/>
    </row>
    <row r="62" spans="1:16" s="9" customFormat="1">
      <c r="P62" s="78"/>
    </row>
    <row r="63" spans="1:16" s="9" customFormat="1">
      <c r="P63" s="78"/>
    </row>
    <row r="64" spans="1:16" s="9" customFormat="1"/>
    <row r="65" spans="12:14" s="9" customFormat="1"/>
    <row r="66" spans="12:14" s="9" customFormat="1"/>
    <row r="67" spans="12:14" s="9" customFormat="1"/>
    <row r="68" spans="12:14" s="9" customFormat="1"/>
    <row r="69" spans="12:14" s="9" customFormat="1"/>
    <row r="70" spans="12:14" s="9" customFormat="1"/>
    <row r="71" spans="12:14" s="9" customFormat="1"/>
    <row r="72" spans="12:14" s="9" customFormat="1"/>
    <row r="73" spans="12:14" s="9" customFormat="1"/>
    <row r="74" spans="12:14" s="9" customFormat="1"/>
    <row r="75" spans="12:14" s="9" customFormat="1" ht="15" customHeight="1">
      <c r="L75" s="38"/>
      <c r="M75" s="38"/>
      <c r="N75" s="39"/>
    </row>
    <row r="76" spans="12:14" s="9" customFormat="1" ht="15" customHeight="1">
      <c r="M76" s="40"/>
    </row>
    <row r="77" spans="12:14" s="9" customFormat="1"/>
    <row r="78" spans="12:14" s="9" customFormat="1"/>
    <row r="79" spans="12:14" s="9" customFormat="1"/>
    <row r="80" spans="12:14" s="9" customFormat="1"/>
    <row r="81" spans="1:18">
      <c r="A81" s="9"/>
      <c r="P81" s="9"/>
      <c r="Q81" s="9"/>
      <c r="R81" s="9"/>
    </row>
    <row r="82" spans="1:18">
      <c r="A82" s="9"/>
      <c r="P82" s="9"/>
      <c r="Q82" s="9"/>
      <c r="R82" s="9"/>
    </row>
    <row r="83" spans="1:18">
      <c r="A83" s="9"/>
      <c r="P83" s="9"/>
      <c r="Q83" s="9"/>
      <c r="R83" s="9"/>
    </row>
    <row r="84" spans="1:18">
      <c r="A84" s="9"/>
      <c r="P84" s="9"/>
      <c r="Q84" s="9"/>
      <c r="R84" s="9"/>
    </row>
    <row r="85" spans="1:18">
      <c r="A85" s="9"/>
      <c r="P85" s="9"/>
      <c r="Q85" s="9"/>
      <c r="R85" s="9"/>
    </row>
    <row r="86" spans="1:18">
      <c r="A86" s="9"/>
      <c r="P86" s="9"/>
      <c r="Q86" s="9"/>
      <c r="R86" s="9"/>
    </row>
    <row r="87" spans="1:18">
      <c r="A87" s="9"/>
      <c r="P87" s="9"/>
      <c r="Q87" s="9"/>
      <c r="R87" s="9"/>
    </row>
    <row r="88" spans="1:18">
      <c r="A88" s="9"/>
      <c r="P88" s="9"/>
      <c r="Q88" s="9"/>
      <c r="R88" s="9"/>
    </row>
    <row r="89" spans="1:18">
      <c r="A89" s="9"/>
      <c r="P89" s="9"/>
      <c r="Q89" s="9"/>
      <c r="R89" s="9"/>
    </row>
    <row r="90" spans="1:18">
      <c r="A90" s="9"/>
      <c r="P90" s="9"/>
      <c r="Q90" s="9"/>
      <c r="R90" s="9"/>
    </row>
    <row r="91" spans="1:18">
      <c r="A91" s="9"/>
      <c r="P91" s="9"/>
      <c r="Q91" s="9"/>
      <c r="R91" s="9"/>
    </row>
    <row r="92" spans="1:18">
      <c r="A92" s="9"/>
      <c r="P92" s="9"/>
      <c r="Q92" s="9"/>
      <c r="R92" s="9"/>
    </row>
    <row r="93" spans="1:18">
      <c r="A93" s="9"/>
    </row>
    <row r="94" spans="1:18">
      <c r="A94" s="9"/>
    </row>
    <row r="95" spans="1:18">
      <c r="A95" s="9"/>
    </row>
    <row r="96" spans="1:18">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row r="202" spans="1:1">
      <c r="A202" s="9"/>
    </row>
    <row r="203" spans="1:1">
      <c r="A203" s="9"/>
    </row>
    <row r="204" spans="1:1">
      <c r="A204" s="9"/>
    </row>
    <row r="205" spans="1:1">
      <c r="A205" s="9"/>
    </row>
    <row r="206" spans="1:1">
      <c r="A206" s="9"/>
    </row>
    <row r="207" spans="1:1">
      <c r="A207" s="9"/>
    </row>
    <row r="208" spans="1:1">
      <c r="A208" s="9"/>
    </row>
    <row r="209" spans="1:1">
      <c r="A209" s="9"/>
    </row>
    <row r="210" spans="1:1">
      <c r="A210" s="9"/>
    </row>
    <row r="211" spans="1:1">
      <c r="A211" s="9"/>
    </row>
    <row r="212" spans="1:1">
      <c r="A212" s="9"/>
    </row>
    <row r="213" spans="1:1">
      <c r="A213" s="9"/>
    </row>
    <row r="214" spans="1:1">
      <c r="A214" s="9"/>
    </row>
    <row r="215" spans="1:1">
      <c r="A215" s="9"/>
    </row>
    <row r="216" spans="1:1">
      <c r="A216" s="9"/>
    </row>
    <row r="217" spans="1:1">
      <c r="A217" s="9"/>
    </row>
    <row r="218" spans="1:1">
      <c r="A218" s="9"/>
    </row>
    <row r="219" spans="1:1">
      <c r="A219" s="9"/>
    </row>
    <row r="220" spans="1:1">
      <c r="A220" s="9"/>
    </row>
    <row r="221" spans="1:1">
      <c r="A221" s="9"/>
    </row>
    <row r="222" spans="1:1">
      <c r="A222" s="9"/>
    </row>
    <row r="223" spans="1:1">
      <c r="A223" s="9"/>
    </row>
    <row r="224" spans="1:1">
      <c r="A224" s="9"/>
    </row>
    <row r="225" spans="1:1">
      <c r="A225" s="9"/>
    </row>
    <row r="226" spans="1:1">
      <c r="A226" s="9"/>
    </row>
    <row r="227" spans="1:1">
      <c r="A227" s="9"/>
    </row>
    <row r="228" spans="1:1">
      <c r="A228" s="9"/>
    </row>
    <row r="229" spans="1:1">
      <c r="A229" s="9"/>
    </row>
    <row r="230" spans="1:1">
      <c r="A230" s="9"/>
    </row>
    <row r="231" spans="1:1">
      <c r="A231" s="9"/>
    </row>
    <row r="232" spans="1:1">
      <c r="A232" s="9"/>
    </row>
    <row r="233" spans="1:1">
      <c r="A233" s="9"/>
    </row>
    <row r="234" spans="1:1">
      <c r="A234" s="9"/>
    </row>
    <row r="235" spans="1:1">
      <c r="A235" s="9"/>
    </row>
    <row r="236" spans="1:1">
      <c r="A236" s="9"/>
    </row>
    <row r="237" spans="1:1">
      <c r="A237" s="9"/>
    </row>
    <row r="238" spans="1:1">
      <c r="A238" s="9"/>
    </row>
    <row r="239" spans="1:1">
      <c r="A239" s="9"/>
    </row>
    <row r="240" spans="1:1">
      <c r="A240" s="9"/>
    </row>
    <row r="241" spans="1:1">
      <c r="A241" s="9"/>
    </row>
    <row r="242" spans="1:1">
      <c r="A242" s="9"/>
    </row>
    <row r="243" spans="1:1">
      <c r="A243" s="9"/>
    </row>
    <row r="244" spans="1:1">
      <c r="A244" s="9"/>
    </row>
    <row r="245" spans="1:1">
      <c r="A245" s="9"/>
    </row>
    <row r="246" spans="1:1">
      <c r="A246" s="9"/>
    </row>
    <row r="247" spans="1:1">
      <c r="A247" s="9"/>
    </row>
    <row r="248" spans="1:1">
      <c r="A248" s="9"/>
    </row>
    <row r="249" spans="1:1">
      <c r="A249" s="9"/>
    </row>
    <row r="250" spans="1:1">
      <c r="A250" s="9"/>
    </row>
    <row r="251" spans="1:1">
      <c r="A251" s="9"/>
    </row>
    <row r="252" spans="1:1">
      <c r="A252" s="9"/>
    </row>
    <row r="253" spans="1:1">
      <c r="A253" s="9"/>
    </row>
    <row r="254" spans="1:1">
      <c r="A254" s="9"/>
    </row>
    <row r="255" spans="1:1">
      <c r="A255" s="9"/>
    </row>
    <row r="256" spans="1:1">
      <c r="A256" s="9"/>
    </row>
    <row r="257" spans="1:1">
      <c r="A257" s="9"/>
    </row>
    <row r="258" spans="1:1">
      <c r="A258" s="9"/>
    </row>
    <row r="259" spans="1:1">
      <c r="A259" s="9"/>
    </row>
    <row r="260" spans="1:1">
      <c r="A260" s="9"/>
    </row>
    <row r="261" spans="1:1">
      <c r="A261" s="9"/>
    </row>
    <row r="262" spans="1:1">
      <c r="A262" s="9"/>
    </row>
    <row r="263" spans="1:1">
      <c r="A263" s="9"/>
    </row>
    <row r="264" spans="1:1">
      <c r="A264" s="9"/>
    </row>
    <row r="265" spans="1:1">
      <c r="A265" s="9"/>
    </row>
    <row r="266" spans="1:1">
      <c r="A266" s="9"/>
    </row>
    <row r="267" spans="1:1">
      <c r="A267" s="9"/>
    </row>
    <row r="268" spans="1:1">
      <c r="A268" s="9"/>
    </row>
    <row r="269" spans="1:1">
      <c r="A269" s="9"/>
    </row>
    <row r="270" spans="1:1">
      <c r="A270" s="9"/>
    </row>
    <row r="271" spans="1:1">
      <c r="A271" s="9"/>
    </row>
    <row r="272" spans="1:1">
      <c r="A272" s="9"/>
    </row>
    <row r="273" spans="1:1">
      <c r="A273" s="9"/>
    </row>
    <row r="274" spans="1:1">
      <c r="A274" s="9"/>
    </row>
    <row r="275" spans="1:1">
      <c r="A275" s="9"/>
    </row>
    <row r="276" spans="1:1">
      <c r="A276" s="9"/>
    </row>
    <row r="277" spans="1:1">
      <c r="A277" s="9"/>
    </row>
    <row r="278" spans="1:1">
      <c r="A278" s="9"/>
    </row>
    <row r="279" spans="1:1">
      <c r="A279" s="9"/>
    </row>
    <row r="280" spans="1:1">
      <c r="A280" s="9"/>
    </row>
    <row r="281" spans="1:1">
      <c r="A281" s="9"/>
    </row>
    <row r="282" spans="1:1">
      <c r="A282" s="9"/>
    </row>
    <row r="283" spans="1:1">
      <c r="A283" s="9"/>
    </row>
    <row r="284" spans="1:1">
      <c r="A284" s="9"/>
    </row>
    <row r="285" spans="1:1">
      <c r="A285" s="9"/>
    </row>
    <row r="286" spans="1:1">
      <c r="A286" s="9"/>
    </row>
    <row r="287" spans="1:1">
      <c r="A287" s="9"/>
    </row>
    <row r="288" spans="1:1">
      <c r="A288" s="9"/>
    </row>
    <row r="289" spans="1:1">
      <c r="A289" s="9"/>
    </row>
    <row r="290" spans="1:1">
      <c r="A290" s="9"/>
    </row>
    <row r="291" spans="1:1">
      <c r="A291" s="9"/>
    </row>
    <row r="292" spans="1:1">
      <c r="A292" s="9"/>
    </row>
    <row r="293" spans="1:1">
      <c r="A293" s="9"/>
    </row>
    <row r="294" spans="1:1">
      <c r="A294" s="9"/>
    </row>
    <row r="295" spans="1:1">
      <c r="A295" s="9"/>
    </row>
    <row r="296" spans="1:1">
      <c r="A296" s="9"/>
    </row>
    <row r="297" spans="1:1">
      <c r="A297" s="9"/>
    </row>
    <row r="298" spans="1:1">
      <c r="A298" s="9"/>
    </row>
    <row r="299" spans="1:1">
      <c r="A299" s="9"/>
    </row>
    <row r="300" spans="1:1">
      <c r="A300" s="9"/>
    </row>
    <row r="301" spans="1:1">
      <c r="A301" s="9"/>
    </row>
    <row r="302" spans="1:1">
      <c r="A302" s="9"/>
    </row>
    <row r="303" spans="1:1">
      <c r="A303" s="9"/>
    </row>
    <row r="304" spans="1:1">
      <c r="A304" s="9"/>
    </row>
    <row r="305" spans="1:1">
      <c r="A305" s="9"/>
    </row>
    <row r="306" spans="1:1">
      <c r="A306" s="9"/>
    </row>
    <row r="307" spans="1:1">
      <c r="A307" s="9"/>
    </row>
    <row r="308" spans="1:1">
      <c r="A308" s="9"/>
    </row>
    <row r="309" spans="1:1">
      <c r="A309" s="9"/>
    </row>
    <row r="310" spans="1:1">
      <c r="A310" s="9"/>
    </row>
    <row r="311" spans="1:1">
      <c r="A311" s="9"/>
    </row>
    <row r="312" spans="1:1">
      <c r="A312" s="9"/>
    </row>
    <row r="313" spans="1:1">
      <c r="A313" s="9"/>
    </row>
    <row r="314" spans="1:1">
      <c r="A314" s="9"/>
    </row>
    <row r="315" spans="1:1">
      <c r="A315" s="9"/>
    </row>
    <row r="316" spans="1:1">
      <c r="A316" s="9"/>
    </row>
    <row r="317" spans="1:1">
      <c r="A317" s="9"/>
    </row>
    <row r="318" spans="1:1">
      <c r="A318" s="9"/>
    </row>
    <row r="319" spans="1:1">
      <c r="A319" s="9"/>
    </row>
    <row r="320" spans="1:1">
      <c r="A320" s="9"/>
    </row>
    <row r="321" spans="1:1">
      <c r="A321" s="9"/>
    </row>
    <row r="322" spans="1:1">
      <c r="A322" s="9"/>
    </row>
    <row r="323" spans="1:1">
      <c r="A323" s="9"/>
    </row>
    <row r="324" spans="1:1">
      <c r="A324" s="9"/>
    </row>
    <row r="325" spans="1:1">
      <c r="A325" s="9"/>
    </row>
    <row r="326" spans="1:1">
      <c r="A326" s="9"/>
    </row>
    <row r="327" spans="1:1">
      <c r="A327" s="9"/>
    </row>
    <row r="328" spans="1:1">
      <c r="A328" s="9"/>
    </row>
    <row r="329" spans="1:1">
      <c r="A329" s="9"/>
    </row>
    <row r="330" spans="1:1">
      <c r="A330" s="9"/>
    </row>
    <row r="331" spans="1:1">
      <c r="A331" s="9"/>
    </row>
    <row r="332" spans="1:1">
      <c r="A332" s="9"/>
    </row>
    <row r="333" spans="1:1">
      <c r="A333" s="9"/>
    </row>
    <row r="334" spans="1:1">
      <c r="A334" s="9"/>
    </row>
    <row r="335" spans="1:1">
      <c r="A335" s="9"/>
    </row>
    <row r="336" spans="1:1">
      <c r="A336" s="9"/>
    </row>
    <row r="337" spans="1:1">
      <c r="A337" s="9"/>
    </row>
    <row r="338" spans="1:1">
      <c r="A338" s="9"/>
    </row>
    <row r="339" spans="1:1">
      <c r="A339" s="9"/>
    </row>
    <row r="340" spans="1:1">
      <c r="A340" s="9"/>
    </row>
    <row r="341" spans="1:1">
      <c r="A341" s="9"/>
    </row>
    <row r="342" spans="1:1">
      <c r="A342" s="9"/>
    </row>
    <row r="343" spans="1:1">
      <c r="A343" s="9"/>
    </row>
    <row r="344" spans="1:1">
      <c r="A344" s="9"/>
    </row>
    <row r="345" spans="1:1">
      <c r="A345" s="9"/>
    </row>
    <row r="346" spans="1:1">
      <c r="A346" s="9"/>
    </row>
    <row r="347" spans="1:1">
      <c r="A347" s="9"/>
    </row>
    <row r="348" spans="1:1">
      <c r="A348" s="9"/>
    </row>
    <row r="349" spans="1:1">
      <c r="A349" s="9"/>
    </row>
    <row r="350" spans="1:1">
      <c r="A350" s="9"/>
    </row>
    <row r="351" spans="1:1">
      <c r="A351" s="9"/>
    </row>
    <row r="352" spans="1:1">
      <c r="A352" s="9"/>
    </row>
    <row r="353" spans="1:1">
      <c r="A353" s="9"/>
    </row>
    <row r="354" spans="1:1">
      <c r="A354" s="9"/>
    </row>
    <row r="355" spans="1:1">
      <c r="A355" s="9"/>
    </row>
    <row r="356" spans="1:1">
      <c r="A356" s="9"/>
    </row>
    <row r="357" spans="1:1">
      <c r="A357" s="9"/>
    </row>
    <row r="358" spans="1:1">
      <c r="A358" s="9"/>
    </row>
    <row r="359" spans="1:1">
      <c r="A359" s="9"/>
    </row>
    <row r="360" spans="1:1">
      <c r="A360" s="9"/>
    </row>
    <row r="361" spans="1:1">
      <c r="A361" s="9"/>
    </row>
    <row r="362" spans="1:1">
      <c r="A362" s="9"/>
    </row>
    <row r="363" spans="1:1">
      <c r="A363" s="9"/>
    </row>
    <row r="364" spans="1:1">
      <c r="A364" s="9"/>
    </row>
    <row r="365" spans="1:1">
      <c r="A365" s="9"/>
    </row>
    <row r="366" spans="1:1">
      <c r="A366" s="9"/>
    </row>
    <row r="367" spans="1:1">
      <c r="A367" s="9"/>
    </row>
    <row r="368" spans="1:1">
      <c r="A368" s="9"/>
    </row>
    <row r="369" spans="1:1">
      <c r="A369" s="9"/>
    </row>
    <row r="370" spans="1:1">
      <c r="A370" s="9"/>
    </row>
    <row r="371" spans="1:1">
      <c r="A371" s="9"/>
    </row>
    <row r="372" spans="1:1">
      <c r="A372" s="9"/>
    </row>
    <row r="373" spans="1:1">
      <c r="A373" s="9"/>
    </row>
    <row r="374" spans="1:1">
      <c r="A374" s="9"/>
    </row>
    <row r="375" spans="1:1">
      <c r="A375" s="9"/>
    </row>
    <row r="376" spans="1:1">
      <c r="A376" s="9"/>
    </row>
    <row r="377" spans="1:1">
      <c r="A377" s="9"/>
    </row>
    <row r="378" spans="1:1">
      <c r="A378" s="9"/>
    </row>
    <row r="379" spans="1:1">
      <c r="A379" s="9"/>
    </row>
    <row r="380" spans="1:1">
      <c r="A380" s="9"/>
    </row>
    <row r="381" spans="1:1">
      <c r="A381" s="9"/>
    </row>
    <row r="382" spans="1:1">
      <c r="A382" s="9"/>
    </row>
    <row r="383" spans="1:1">
      <c r="A383" s="9"/>
    </row>
    <row r="384" spans="1:1">
      <c r="A384" s="9"/>
    </row>
    <row r="385" spans="1:1">
      <c r="A385" s="9"/>
    </row>
    <row r="386" spans="1:1">
      <c r="A386" s="9"/>
    </row>
    <row r="387" spans="1:1">
      <c r="A387" s="9"/>
    </row>
    <row r="388" spans="1:1">
      <c r="A388" s="9"/>
    </row>
    <row r="389" spans="1:1">
      <c r="A389" s="9"/>
    </row>
    <row r="390" spans="1:1">
      <c r="A390" s="9"/>
    </row>
    <row r="391" spans="1:1">
      <c r="A391" s="9"/>
    </row>
    <row r="392" spans="1:1">
      <c r="A392" s="9"/>
    </row>
    <row r="393" spans="1:1">
      <c r="A393" s="9"/>
    </row>
    <row r="394" spans="1:1">
      <c r="A394" s="9"/>
    </row>
    <row r="395" spans="1:1">
      <c r="A395" s="9"/>
    </row>
    <row r="396" spans="1:1">
      <c r="A396" s="9"/>
    </row>
    <row r="397" spans="1:1">
      <c r="A397" s="9"/>
    </row>
    <row r="398" spans="1:1">
      <c r="A398" s="9"/>
    </row>
    <row r="399" spans="1:1">
      <c r="A399" s="9"/>
    </row>
    <row r="400" spans="1:1">
      <c r="A400" s="9"/>
    </row>
    <row r="401" spans="1:1">
      <c r="A401" s="9"/>
    </row>
    <row r="402" spans="1:1">
      <c r="A402" s="9"/>
    </row>
    <row r="403" spans="1:1">
      <c r="A403" s="9"/>
    </row>
    <row r="404" spans="1:1">
      <c r="A404" s="9"/>
    </row>
    <row r="405" spans="1:1">
      <c r="A405" s="9"/>
    </row>
    <row r="406" spans="1:1">
      <c r="A406" s="9"/>
    </row>
    <row r="407" spans="1:1">
      <c r="A407" s="9"/>
    </row>
    <row r="408" spans="1:1">
      <c r="A408" s="9"/>
    </row>
    <row r="409" spans="1:1">
      <c r="A409" s="9"/>
    </row>
    <row r="410" spans="1:1">
      <c r="A410" s="9"/>
    </row>
    <row r="411" spans="1:1">
      <c r="A411" s="9"/>
    </row>
    <row r="412" spans="1:1">
      <c r="A412" s="9"/>
    </row>
    <row r="413" spans="1:1">
      <c r="A413" s="9"/>
    </row>
    <row r="414" spans="1:1">
      <c r="A414" s="9"/>
    </row>
    <row r="415" spans="1:1">
      <c r="A415" s="9"/>
    </row>
    <row r="416" spans="1:1">
      <c r="A416" s="9"/>
    </row>
    <row r="417" spans="1:1">
      <c r="A417" s="9"/>
    </row>
    <row r="418" spans="1:1">
      <c r="A418" s="9"/>
    </row>
    <row r="419" spans="1:1">
      <c r="A419" s="9"/>
    </row>
    <row r="420" spans="1:1">
      <c r="A420" s="9"/>
    </row>
    <row r="421" spans="1:1">
      <c r="A421" s="9"/>
    </row>
    <row r="422" spans="1:1">
      <c r="A422" s="9"/>
    </row>
    <row r="423" spans="1:1">
      <c r="A423" s="9"/>
    </row>
    <row r="424" spans="1:1">
      <c r="A424" s="9"/>
    </row>
    <row r="425" spans="1:1">
      <c r="A425" s="9"/>
    </row>
    <row r="426" spans="1:1">
      <c r="A426" s="9"/>
    </row>
    <row r="427" spans="1:1">
      <c r="A427" s="9"/>
    </row>
    <row r="428" spans="1:1">
      <c r="A428" s="9"/>
    </row>
    <row r="429" spans="1:1">
      <c r="A429" s="9"/>
    </row>
    <row r="430" spans="1:1">
      <c r="A430" s="9"/>
    </row>
    <row r="431" spans="1:1">
      <c r="A431" s="9"/>
    </row>
    <row r="432" spans="1:1">
      <c r="A432" s="9"/>
    </row>
    <row r="433" spans="1:1">
      <c r="A433" s="9"/>
    </row>
    <row r="434" spans="1:1">
      <c r="A434" s="9"/>
    </row>
    <row r="435" spans="1:1">
      <c r="A435" s="9"/>
    </row>
    <row r="436" spans="1:1">
      <c r="A436" s="9"/>
    </row>
    <row r="437" spans="1:1">
      <c r="A437" s="9"/>
    </row>
    <row r="438" spans="1:1">
      <c r="A438" s="9"/>
    </row>
    <row r="439" spans="1:1">
      <c r="A439" s="9"/>
    </row>
    <row r="440" spans="1:1">
      <c r="A440" s="9"/>
    </row>
    <row r="441" spans="1:1">
      <c r="A441" s="9"/>
    </row>
    <row r="442" spans="1:1">
      <c r="A442" s="9"/>
    </row>
    <row r="443" spans="1:1">
      <c r="A443" s="9"/>
    </row>
    <row r="444" spans="1:1">
      <c r="A444" s="9"/>
    </row>
    <row r="445" spans="1:1">
      <c r="A445" s="9"/>
    </row>
    <row r="446" spans="1:1">
      <c r="A446" s="9"/>
    </row>
    <row r="447" spans="1:1">
      <c r="A447" s="9"/>
    </row>
    <row r="448" spans="1:1">
      <c r="A448" s="9"/>
    </row>
    <row r="449" spans="1:1">
      <c r="A449" s="9"/>
    </row>
    <row r="450" spans="1:1">
      <c r="A450" s="9"/>
    </row>
    <row r="451" spans="1:1">
      <c r="A451" s="9"/>
    </row>
    <row r="452" spans="1:1">
      <c r="A452" s="9"/>
    </row>
    <row r="453" spans="1:1">
      <c r="A453" s="9"/>
    </row>
    <row r="454" spans="1:1">
      <c r="A454" s="9"/>
    </row>
    <row r="455" spans="1:1">
      <c r="A455" s="9"/>
    </row>
    <row r="456" spans="1:1">
      <c r="A456" s="9"/>
    </row>
    <row r="457" spans="1:1">
      <c r="A457" s="9"/>
    </row>
    <row r="458" spans="1:1">
      <c r="A458" s="9"/>
    </row>
    <row r="459" spans="1:1">
      <c r="A459" s="9"/>
    </row>
    <row r="460" spans="1:1">
      <c r="A460" s="9"/>
    </row>
    <row r="461" spans="1:1">
      <c r="A461" s="9"/>
    </row>
    <row r="462" spans="1:1">
      <c r="A462" s="9"/>
    </row>
    <row r="463" spans="1:1">
      <c r="A463" s="9"/>
    </row>
    <row r="464" spans="1:1">
      <c r="A464" s="9"/>
    </row>
    <row r="465" spans="1:1">
      <c r="A465" s="9"/>
    </row>
    <row r="466" spans="1:1">
      <c r="A466" s="9"/>
    </row>
    <row r="467" spans="1:1">
      <c r="A467" s="9"/>
    </row>
    <row r="468" spans="1:1">
      <c r="A468" s="9"/>
    </row>
    <row r="469" spans="1:1">
      <c r="A469" s="9"/>
    </row>
    <row r="470" spans="1:1">
      <c r="A470" s="9"/>
    </row>
    <row r="471" spans="1:1">
      <c r="A471" s="9"/>
    </row>
    <row r="472" spans="1:1">
      <c r="A472" s="9"/>
    </row>
    <row r="473" spans="1:1">
      <c r="A473" s="9"/>
    </row>
    <row r="474" spans="1:1">
      <c r="A474" s="9"/>
    </row>
    <row r="475" spans="1:1">
      <c r="A475" s="9"/>
    </row>
    <row r="476" spans="1:1">
      <c r="A476" s="9"/>
    </row>
    <row r="477" spans="1:1">
      <c r="A477" s="9"/>
    </row>
    <row r="478" spans="1:1">
      <c r="A478" s="9"/>
    </row>
    <row r="479" spans="1:1">
      <c r="A479" s="9"/>
    </row>
    <row r="480" spans="1:1">
      <c r="A480" s="9"/>
    </row>
    <row r="481" spans="1:1">
      <c r="A481" s="9"/>
    </row>
    <row r="482" spans="1:1">
      <c r="A482" s="9"/>
    </row>
    <row r="483" spans="1:1">
      <c r="A483" s="9"/>
    </row>
    <row r="484" spans="1:1">
      <c r="A484" s="9"/>
    </row>
    <row r="485" spans="1:1">
      <c r="A485" s="9"/>
    </row>
    <row r="486" spans="1:1">
      <c r="A486" s="9"/>
    </row>
    <row r="487" spans="1:1">
      <c r="A487" s="9"/>
    </row>
    <row r="488" spans="1:1">
      <c r="A488" s="9"/>
    </row>
    <row r="489" spans="1:1">
      <c r="A489" s="9"/>
    </row>
    <row r="490" spans="1:1">
      <c r="A490" s="9"/>
    </row>
    <row r="491" spans="1:1">
      <c r="A491" s="9"/>
    </row>
    <row r="492" spans="1:1">
      <c r="A492" s="9"/>
    </row>
    <row r="493" spans="1:1">
      <c r="A493" s="9"/>
    </row>
    <row r="494" spans="1:1">
      <c r="A494" s="9"/>
    </row>
    <row r="495" spans="1:1">
      <c r="A495" s="9"/>
    </row>
    <row r="496" spans="1:1">
      <c r="A496" s="9"/>
    </row>
    <row r="497" spans="1:1">
      <c r="A497" s="9"/>
    </row>
    <row r="498" spans="1:1">
      <c r="A498" s="9"/>
    </row>
    <row r="499" spans="1:1">
      <c r="A499" s="9"/>
    </row>
    <row r="500" spans="1:1">
      <c r="A500" s="9"/>
    </row>
    <row r="501" spans="1:1">
      <c r="A501" s="9"/>
    </row>
    <row r="502" spans="1:1">
      <c r="A502" s="9"/>
    </row>
    <row r="503" spans="1:1">
      <c r="A503" s="9"/>
    </row>
    <row r="504" spans="1:1">
      <c r="A504" s="9"/>
    </row>
    <row r="505" spans="1:1">
      <c r="A505" s="9"/>
    </row>
    <row r="506" spans="1:1">
      <c r="A506" s="9"/>
    </row>
    <row r="507" spans="1:1">
      <c r="A507" s="9"/>
    </row>
    <row r="508" spans="1:1">
      <c r="A508" s="9"/>
    </row>
    <row r="509" spans="1:1">
      <c r="A509" s="9"/>
    </row>
    <row r="510" spans="1:1">
      <c r="A510" s="9"/>
    </row>
    <row r="511" spans="1:1">
      <c r="A511" s="9"/>
    </row>
    <row r="512" spans="1:1">
      <c r="A512" s="9"/>
    </row>
    <row r="513" spans="1:1">
      <c r="A513" s="9"/>
    </row>
    <row r="514" spans="1:1">
      <c r="A514" s="9"/>
    </row>
    <row r="515" spans="1:1">
      <c r="A515" s="9"/>
    </row>
    <row r="516" spans="1:1">
      <c r="A516" s="9"/>
    </row>
    <row r="517" spans="1:1">
      <c r="A517" s="9"/>
    </row>
    <row r="518" spans="1:1">
      <c r="A518" s="9"/>
    </row>
    <row r="519" spans="1:1">
      <c r="A519" s="9"/>
    </row>
    <row r="520" spans="1:1">
      <c r="A520" s="9"/>
    </row>
    <row r="521" spans="1:1">
      <c r="A521" s="9"/>
    </row>
    <row r="522" spans="1:1">
      <c r="A522" s="9"/>
    </row>
    <row r="523" spans="1:1">
      <c r="A523" s="9"/>
    </row>
    <row r="524" spans="1:1">
      <c r="A524" s="9"/>
    </row>
    <row r="525" spans="1:1">
      <c r="A525" s="9"/>
    </row>
    <row r="526" spans="1:1">
      <c r="A526" s="9"/>
    </row>
    <row r="527" spans="1:1">
      <c r="A527" s="9"/>
    </row>
    <row r="528" spans="1:1">
      <c r="A528" s="9"/>
    </row>
    <row r="529" spans="1:1">
      <c r="A529" s="9"/>
    </row>
    <row r="530" spans="1:1">
      <c r="A530" s="9"/>
    </row>
    <row r="531" spans="1:1">
      <c r="A531" s="9"/>
    </row>
    <row r="532" spans="1:1">
      <c r="A532" s="9"/>
    </row>
    <row r="533" spans="1:1">
      <c r="A533" s="9"/>
    </row>
    <row r="534" spans="1:1">
      <c r="A534" s="9"/>
    </row>
    <row r="535" spans="1:1">
      <c r="A535" s="9"/>
    </row>
    <row r="536" spans="1:1">
      <c r="A536" s="9"/>
    </row>
    <row r="537" spans="1:1">
      <c r="A537" s="9"/>
    </row>
    <row r="538" spans="1:1">
      <c r="A538" s="9"/>
    </row>
    <row r="539" spans="1:1">
      <c r="A539" s="9"/>
    </row>
    <row r="540" spans="1:1">
      <c r="A540" s="9"/>
    </row>
    <row r="541" spans="1:1">
      <c r="A541" s="9"/>
    </row>
    <row r="542" spans="1:1">
      <c r="A542" s="9"/>
    </row>
    <row r="543" spans="1:1">
      <c r="A543" s="9"/>
    </row>
    <row r="544" spans="1:1">
      <c r="A544" s="9"/>
    </row>
    <row r="545" spans="1:1">
      <c r="A545" s="9"/>
    </row>
    <row r="546" spans="1:1">
      <c r="A546" s="9"/>
    </row>
    <row r="547" spans="1:1">
      <c r="A547" s="9"/>
    </row>
    <row r="548" spans="1:1">
      <c r="A548" s="9"/>
    </row>
    <row r="549" spans="1:1">
      <c r="A549" s="9"/>
    </row>
    <row r="550" spans="1:1">
      <c r="A550" s="9"/>
    </row>
    <row r="551" spans="1:1">
      <c r="A551" s="9"/>
    </row>
    <row r="552" spans="1:1">
      <c r="A552" s="9"/>
    </row>
    <row r="553" spans="1:1">
      <c r="A553" s="9"/>
    </row>
    <row r="554" spans="1:1">
      <c r="A554" s="9"/>
    </row>
    <row r="555" spans="1:1">
      <c r="A555" s="9"/>
    </row>
    <row r="556" spans="1:1">
      <c r="A556" s="9"/>
    </row>
    <row r="557" spans="1:1">
      <c r="A557" s="9"/>
    </row>
    <row r="558" spans="1:1">
      <c r="A558" s="9"/>
    </row>
    <row r="559" spans="1:1">
      <c r="A559" s="9"/>
    </row>
    <row r="560" spans="1:1">
      <c r="A560" s="9"/>
    </row>
    <row r="561" spans="1:1">
      <c r="A561" s="9"/>
    </row>
    <row r="562" spans="1:1">
      <c r="A562" s="9"/>
    </row>
    <row r="563" spans="1:1">
      <c r="A563" s="9"/>
    </row>
    <row r="564" spans="1:1">
      <c r="A564" s="9"/>
    </row>
    <row r="565" spans="1:1">
      <c r="A565" s="9"/>
    </row>
    <row r="566" spans="1:1">
      <c r="A566" s="9"/>
    </row>
    <row r="567" spans="1:1">
      <c r="A567" s="9"/>
    </row>
    <row r="568" spans="1:1">
      <c r="A568" s="9"/>
    </row>
    <row r="569" spans="1:1">
      <c r="A569" s="9"/>
    </row>
    <row r="570" spans="1:1">
      <c r="A570" s="9"/>
    </row>
    <row r="571" spans="1:1">
      <c r="A571" s="9"/>
    </row>
    <row r="572" spans="1:1">
      <c r="A572" s="9"/>
    </row>
    <row r="573" spans="1:1">
      <c r="A573" s="9"/>
    </row>
    <row r="574" spans="1:1">
      <c r="A574" s="9"/>
    </row>
    <row r="575" spans="1:1">
      <c r="A575" s="9"/>
    </row>
    <row r="576" spans="1:1">
      <c r="A576" s="9"/>
    </row>
    <row r="577" spans="1:1">
      <c r="A577" s="9"/>
    </row>
    <row r="578" spans="1:1">
      <c r="A578" s="9"/>
    </row>
    <row r="579" spans="1:1">
      <c r="A579" s="9"/>
    </row>
    <row r="580" spans="1:1">
      <c r="A580" s="9"/>
    </row>
    <row r="581" spans="1:1">
      <c r="A581" s="9"/>
    </row>
    <row r="582" spans="1:1">
      <c r="A582" s="9"/>
    </row>
    <row r="583" spans="1:1">
      <c r="A583" s="9"/>
    </row>
    <row r="584" spans="1:1">
      <c r="A584" s="9"/>
    </row>
    <row r="585" spans="1:1">
      <c r="A585" s="9"/>
    </row>
    <row r="586" spans="1:1">
      <c r="A586" s="9"/>
    </row>
    <row r="587" spans="1:1">
      <c r="A587" s="9"/>
    </row>
    <row r="588" spans="1:1">
      <c r="A588" s="9"/>
    </row>
    <row r="589" spans="1:1">
      <c r="A589" s="9"/>
    </row>
    <row r="590" spans="1:1">
      <c r="A590" s="9"/>
    </row>
    <row r="591" spans="1:1">
      <c r="A591" s="9"/>
    </row>
    <row r="592" spans="1:1">
      <c r="A592" s="9"/>
    </row>
    <row r="593" spans="1:1">
      <c r="A593" s="9"/>
    </row>
    <row r="594" spans="1:1">
      <c r="A594" s="9"/>
    </row>
    <row r="595" spans="1:1">
      <c r="A595" s="9"/>
    </row>
    <row r="596" spans="1:1">
      <c r="A596" s="9"/>
    </row>
    <row r="597" spans="1:1">
      <c r="A597" s="9"/>
    </row>
    <row r="598" spans="1:1">
      <c r="A598" s="9"/>
    </row>
    <row r="599" spans="1:1">
      <c r="A599" s="9"/>
    </row>
    <row r="600" spans="1:1">
      <c r="A600" s="9"/>
    </row>
    <row r="601" spans="1:1">
      <c r="A601" s="9"/>
    </row>
    <row r="602" spans="1:1">
      <c r="A602" s="9"/>
    </row>
    <row r="603" spans="1:1">
      <c r="A603" s="9"/>
    </row>
    <row r="604" spans="1:1">
      <c r="A604" s="9"/>
    </row>
    <row r="605" spans="1:1">
      <c r="A605" s="9"/>
    </row>
    <row r="606" spans="1:1">
      <c r="A606" s="9"/>
    </row>
    <row r="607" spans="1:1">
      <c r="A607" s="9"/>
    </row>
    <row r="608" spans="1:1">
      <c r="A608" s="9"/>
    </row>
    <row r="609" spans="1:1">
      <c r="A609" s="9"/>
    </row>
    <row r="610" spans="1:1">
      <c r="A610" s="9"/>
    </row>
    <row r="611" spans="1:1">
      <c r="A611" s="9"/>
    </row>
    <row r="612" spans="1:1">
      <c r="A612" s="9"/>
    </row>
    <row r="613" spans="1:1">
      <c r="A613" s="9"/>
    </row>
    <row r="614" spans="1:1">
      <c r="A614" s="9"/>
    </row>
    <row r="615" spans="1:1">
      <c r="A615" s="9"/>
    </row>
    <row r="616" spans="1:1">
      <c r="A616" s="9"/>
    </row>
    <row r="617" spans="1:1">
      <c r="A617" s="9"/>
    </row>
    <row r="618" spans="1:1">
      <c r="A618" s="9"/>
    </row>
    <row r="619" spans="1:1">
      <c r="A619" s="9"/>
    </row>
    <row r="620" spans="1:1">
      <c r="A620" s="9"/>
    </row>
    <row r="621" spans="1:1">
      <c r="A621" s="9"/>
    </row>
    <row r="622" spans="1:1">
      <c r="A622" s="9"/>
    </row>
    <row r="623" spans="1:1">
      <c r="A623" s="9"/>
    </row>
    <row r="624" spans="1:1">
      <c r="A624" s="9"/>
    </row>
    <row r="625" spans="1:1">
      <c r="A625" s="9"/>
    </row>
    <row r="626" spans="1:1">
      <c r="A626" s="9"/>
    </row>
    <row r="627" spans="1:1">
      <c r="A627" s="9"/>
    </row>
    <row r="628" spans="1:1">
      <c r="A628" s="9"/>
    </row>
    <row r="629" spans="1:1">
      <c r="A629" s="9"/>
    </row>
    <row r="630" spans="1:1">
      <c r="A630" s="9"/>
    </row>
    <row r="631" spans="1:1">
      <c r="A631" s="9"/>
    </row>
    <row r="632" spans="1:1">
      <c r="A632" s="9"/>
    </row>
    <row r="633" spans="1:1">
      <c r="A633" s="9"/>
    </row>
    <row r="634" spans="1:1">
      <c r="A634" s="9"/>
    </row>
    <row r="635" spans="1:1">
      <c r="A635" s="9"/>
    </row>
    <row r="636" spans="1:1">
      <c r="A636" s="9"/>
    </row>
    <row r="637" spans="1:1">
      <c r="A637" s="9"/>
    </row>
    <row r="638" spans="1:1">
      <c r="A638" s="9"/>
    </row>
    <row r="639" spans="1:1">
      <c r="A639" s="9"/>
    </row>
    <row r="640" spans="1:1">
      <c r="A640" s="9"/>
    </row>
    <row r="641" spans="1:1">
      <c r="A641" s="9"/>
    </row>
    <row r="642" spans="1:1">
      <c r="A642" s="9"/>
    </row>
    <row r="643" spans="1:1">
      <c r="A643" s="9"/>
    </row>
    <row r="644" spans="1:1">
      <c r="A644" s="9"/>
    </row>
    <row r="645" spans="1:1">
      <c r="A645" s="9"/>
    </row>
    <row r="646" spans="1:1">
      <c r="A646" s="9"/>
    </row>
    <row r="647" spans="1:1">
      <c r="A647" s="9"/>
    </row>
    <row r="648" spans="1:1">
      <c r="A648" s="9"/>
    </row>
    <row r="649" spans="1:1">
      <c r="A649" s="9"/>
    </row>
    <row r="650" spans="1:1">
      <c r="A650" s="9"/>
    </row>
    <row r="651" spans="1:1">
      <c r="A651" s="9"/>
    </row>
    <row r="652" spans="1:1">
      <c r="A652" s="9"/>
    </row>
    <row r="653" spans="1:1">
      <c r="A653" s="9"/>
    </row>
    <row r="654" spans="1:1">
      <c r="A654" s="9"/>
    </row>
    <row r="655" spans="1:1">
      <c r="A655" s="9"/>
    </row>
    <row r="656" spans="1:1">
      <c r="A656" s="9"/>
    </row>
    <row r="657" spans="1:1">
      <c r="A657" s="9"/>
    </row>
    <row r="658" spans="1:1">
      <c r="A658" s="9"/>
    </row>
    <row r="659" spans="1:1">
      <c r="A659" s="9"/>
    </row>
    <row r="660" spans="1:1">
      <c r="A660" s="9"/>
    </row>
    <row r="661" spans="1:1">
      <c r="A661" s="9"/>
    </row>
    <row r="662" spans="1:1">
      <c r="A662" s="9"/>
    </row>
    <row r="663" spans="1:1">
      <c r="A663" s="9"/>
    </row>
    <row r="664" spans="1:1">
      <c r="A664" s="9"/>
    </row>
    <row r="665" spans="1:1">
      <c r="A665" s="9"/>
    </row>
    <row r="666" spans="1:1">
      <c r="A666" s="9"/>
    </row>
    <row r="667" spans="1:1">
      <c r="A667" s="9"/>
    </row>
    <row r="668" spans="1:1">
      <c r="A668" s="9"/>
    </row>
    <row r="669" spans="1:1">
      <c r="A669" s="9"/>
    </row>
    <row r="670" spans="1:1">
      <c r="A670" s="9"/>
    </row>
    <row r="671" spans="1:1">
      <c r="A671" s="9"/>
    </row>
    <row r="672" spans="1:1">
      <c r="A672" s="9"/>
    </row>
    <row r="673" spans="1:1">
      <c r="A673" s="9"/>
    </row>
    <row r="674" spans="1:1">
      <c r="A674" s="9"/>
    </row>
    <row r="675" spans="1:1">
      <c r="A675" s="9"/>
    </row>
    <row r="676" spans="1:1">
      <c r="A676" s="9"/>
    </row>
    <row r="677" spans="1:1">
      <c r="A677" s="9"/>
    </row>
    <row r="678" spans="1:1">
      <c r="A678" s="9"/>
    </row>
    <row r="679" spans="1:1">
      <c r="A679" s="9"/>
    </row>
    <row r="680" spans="1:1">
      <c r="A680" s="9"/>
    </row>
    <row r="681" spans="1:1">
      <c r="A681" s="9"/>
    </row>
    <row r="682" spans="1:1">
      <c r="A682" s="9"/>
    </row>
    <row r="683" spans="1:1">
      <c r="A683" s="9"/>
    </row>
    <row r="684" spans="1:1">
      <c r="A684" s="9"/>
    </row>
    <row r="685" spans="1:1">
      <c r="A685" s="9"/>
    </row>
    <row r="686" spans="1:1">
      <c r="A686" s="9"/>
    </row>
    <row r="687" spans="1:1">
      <c r="A687" s="9"/>
    </row>
    <row r="688" spans="1:1">
      <c r="A688" s="9"/>
    </row>
    <row r="689" spans="1:1">
      <c r="A689" s="9"/>
    </row>
    <row r="690" spans="1:1">
      <c r="A690" s="9"/>
    </row>
    <row r="691" spans="1:1">
      <c r="A691" s="9"/>
    </row>
    <row r="692" spans="1:1">
      <c r="A692" s="9"/>
    </row>
    <row r="693" spans="1:1">
      <c r="A693" s="9"/>
    </row>
    <row r="694" spans="1:1">
      <c r="A694" s="9"/>
    </row>
    <row r="695" spans="1:1">
      <c r="A695" s="9"/>
    </row>
    <row r="696" spans="1:1">
      <c r="A696" s="9"/>
    </row>
    <row r="697" spans="1:1">
      <c r="A697" s="9"/>
    </row>
    <row r="698" spans="1:1">
      <c r="A698" s="9"/>
    </row>
    <row r="699" spans="1:1">
      <c r="A699" s="9"/>
    </row>
    <row r="700" spans="1:1">
      <c r="A700" s="9"/>
    </row>
    <row r="701" spans="1:1">
      <c r="A701" s="9"/>
    </row>
    <row r="702" spans="1:1">
      <c r="A702" s="9"/>
    </row>
    <row r="703" spans="1:1">
      <c r="A703" s="9"/>
    </row>
    <row r="704" spans="1:1">
      <c r="A704" s="9"/>
    </row>
    <row r="705" spans="1:1">
      <c r="A705" s="9"/>
    </row>
    <row r="706" spans="1:1">
      <c r="A706" s="9"/>
    </row>
    <row r="707" spans="1:1">
      <c r="A707" s="9"/>
    </row>
    <row r="708" spans="1:1">
      <c r="A708" s="9"/>
    </row>
    <row r="709" spans="1:1">
      <c r="A709" s="9"/>
    </row>
    <row r="710" spans="1:1">
      <c r="A710" s="9"/>
    </row>
    <row r="711" spans="1:1">
      <c r="A711" s="9"/>
    </row>
    <row r="712" spans="1:1">
      <c r="A712" s="9"/>
    </row>
    <row r="713" spans="1:1">
      <c r="A713" s="9"/>
    </row>
    <row r="714" spans="1:1">
      <c r="A714" s="9"/>
    </row>
    <row r="715" spans="1:1">
      <c r="A715" s="9"/>
    </row>
    <row r="716" spans="1:1">
      <c r="A716" s="9"/>
    </row>
    <row r="717" spans="1:1">
      <c r="A717" s="9"/>
    </row>
    <row r="718" spans="1:1">
      <c r="A718" s="9"/>
    </row>
    <row r="719" spans="1:1">
      <c r="A719" s="9"/>
    </row>
    <row r="720" spans="1:1">
      <c r="A720" s="9"/>
    </row>
    <row r="721" spans="1:1">
      <c r="A721" s="9"/>
    </row>
    <row r="722" spans="1:1">
      <c r="A722" s="9"/>
    </row>
    <row r="723" spans="1:1">
      <c r="A723" s="9"/>
    </row>
    <row r="724" spans="1:1">
      <c r="A724" s="9"/>
    </row>
    <row r="725" spans="1:1">
      <c r="A725" s="9"/>
    </row>
    <row r="726" spans="1:1">
      <c r="A726" s="9"/>
    </row>
    <row r="727" spans="1:1">
      <c r="A727" s="9"/>
    </row>
    <row r="728" spans="1:1">
      <c r="A728" s="9"/>
    </row>
    <row r="729" spans="1:1">
      <c r="A729" s="9"/>
    </row>
    <row r="730" spans="1:1">
      <c r="A730" s="9"/>
    </row>
    <row r="731" spans="1:1">
      <c r="A731" s="9"/>
    </row>
    <row r="732" spans="1:1">
      <c r="A732" s="9"/>
    </row>
    <row r="733" spans="1:1">
      <c r="A733" s="9"/>
    </row>
    <row r="734" spans="1:1">
      <c r="A734" s="9"/>
    </row>
    <row r="735" spans="1:1">
      <c r="A735" s="9"/>
    </row>
    <row r="736" spans="1:1">
      <c r="A736" s="9"/>
    </row>
    <row r="737" spans="1:1">
      <c r="A737" s="9"/>
    </row>
    <row r="738" spans="1:1">
      <c r="A738" s="9"/>
    </row>
    <row r="739" spans="1:1">
      <c r="A739" s="9"/>
    </row>
    <row r="740" spans="1:1">
      <c r="A740" s="9"/>
    </row>
    <row r="741" spans="1:1">
      <c r="A741" s="9"/>
    </row>
    <row r="742" spans="1:1">
      <c r="A742" s="9"/>
    </row>
    <row r="743" spans="1:1">
      <c r="A743" s="9"/>
    </row>
    <row r="744" spans="1:1">
      <c r="A744" s="9"/>
    </row>
    <row r="745" spans="1:1">
      <c r="A745" s="9"/>
    </row>
    <row r="746" spans="1:1">
      <c r="A746" s="9"/>
    </row>
    <row r="747" spans="1:1">
      <c r="A747" s="9"/>
    </row>
    <row r="748" spans="1:1">
      <c r="A748" s="9"/>
    </row>
    <row r="749" spans="1:1">
      <c r="A749" s="9"/>
    </row>
    <row r="750" spans="1:1">
      <c r="A750" s="9"/>
    </row>
    <row r="751" spans="1:1">
      <c r="A751" s="9"/>
    </row>
    <row r="752" spans="1:1">
      <c r="A752" s="9"/>
    </row>
    <row r="753" spans="1:1">
      <c r="A753" s="9"/>
    </row>
    <row r="754" spans="1:1">
      <c r="A754" s="9"/>
    </row>
    <row r="755" spans="1:1">
      <c r="A755" s="9"/>
    </row>
    <row r="756" spans="1:1">
      <c r="A756" s="9"/>
    </row>
    <row r="757" spans="1:1">
      <c r="A757" s="9"/>
    </row>
    <row r="758" spans="1:1">
      <c r="A758" s="9"/>
    </row>
    <row r="759" spans="1:1">
      <c r="A759" s="9"/>
    </row>
    <row r="760" spans="1:1">
      <c r="A760" s="9"/>
    </row>
    <row r="761" spans="1:1">
      <c r="A761" s="9"/>
    </row>
    <row r="762" spans="1:1">
      <c r="A762" s="9"/>
    </row>
    <row r="763" spans="1:1">
      <c r="A763" s="9"/>
    </row>
    <row r="764" spans="1:1">
      <c r="A764" s="9"/>
    </row>
    <row r="765" spans="1:1">
      <c r="A765" s="9"/>
    </row>
    <row r="766" spans="1:1">
      <c r="A766" s="9"/>
    </row>
    <row r="767" spans="1:1">
      <c r="A767" s="9"/>
    </row>
    <row r="768" spans="1:1">
      <c r="A768" s="9"/>
    </row>
    <row r="769" spans="1:1">
      <c r="A769" s="9"/>
    </row>
    <row r="770" spans="1:1">
      <c r="A770" s="9"/>
    </row>
    <row r="771" spans="1:1">
      <c r="A771" s="9"/>
    </row>
    <row r="772" spans="1:1">
      <c r="A772" s="9"/>
    </row>
    <row r="773" spans="1:1">
      <c r="A773" s="9"/>
    </row>
    <row r="774" spans="1:1">
      <c r="A774" s="9"/>
    </row>
    <row r="775" spans="1:1">
      <c r="A775" s="9"/>
    </row>
    <row r="776" spans="1:1">
      <c r="A776" s="9"/>
    </row>
    <row r="777" spans="1:1">
      <c r="A777" s="9"/>
    </row>
    <row r="778" spans="1:1">
      <c r="A778" s="9"/>
    </row>
    <row r="779" spans="1:1">
      <c r="A779" s="9"/>
    </row>
    <row r="780" spans="1:1">
      <c r="A780" s="9"/>
    </row>
    <row r="781" spans="1:1">
      <c r="A781" s="9"/>
    </row>
    <row r="782" spans="1:1">
      <c r="A782" s="9"/>
    </row>
    <row r="783" spans="1:1">
      <c r="A783" s="9"/>
    </row>
    <row r="784" spans="1:1">
      <c r="A784" s="9"/>
    </row>
    <row r="785" spans="1:1">
      <c r="A785" s="9"/>
    </row>
    <row r="786" spans="1:1">
      <c r="A786" s="9"/>
    </row>
    <row r="787" spans="1:1">
      <c r="A787" s="9"/>
    </row>
    <row r="788" spans="1:1">
      <c r="A788" s="9"/>
    </row>
    <row r="789" spans="1:1">
      <c r="A789" s="9"/>
    </row>
    <row r="790" spans="1:1">
      <c r="A790" s="9"/>
    </row>
    <row r="791" spans="1:1">
      <c r="A791" s="9"/>
    </row>
    <row r="792" spans="1:1">
      <c r="A792" s="9"/>
    </row>
    <row r="793" spans="1:1">
      <c r="A793" s="9"/>
    </row>
    <row r="794" spans="1:1">
      <c r="A794" s="9"/>
    </row>
    <row r="795" spans="1:1">
      <c r="A795" s="9"/>
    </row>
    <row r="796" spans="1:1">
      <c r="A796" s="9"/>
    </row>
    <row r="797" spans="1:1">
      <c r="A797" s="9"/>
    </row>
    <row r="798" spans="1:1">
      <c r="A798" s="9"/>
    </row>
    <row r="799" spans="1:1">
      <c r="A799" s="9"/>
    </row>
    <row r="800" spans="1:1">
      <c r="A800" s="9"/>
    </row>
    <row r="801" spans="1:1">
      <c r="A801" s="9"/>
    </row>
    <row r="802" spans="1:1">
      <c r="A802" s="9"/>
    </row>
    <row r="803" spans="1:1">
      <c r="A803" s="9"/>
    </row>
    <row r="804" spans="1:1">
      <c r="A804" s="9"/>
    </row>
    <row r="805" spans="1:1">
      <c r="A805" s="9"/>
    </row>
    <row r="806" spans="1:1">
      <c r="A806" s="9"/>
    </row>
    <row r="807" spans="1:1">
      <c r="A807" s="9"/>
    </row>
    <row r="808" spans="1:1">
      <c r="A808" s="9"/>
    </row>
    <row r="809" spans="1:1">
      <c r="A809" s="9"/>
    </row>
    <row r="810" spans="1:1">
      <c r="A810" s="9"/>
    </row>
    <row r="811" spans="1:1">
      <c r="A811" s="9"/>
    </row>
    <row r="812" spans="1:1">
      <c r="A812" s="9"/>
    </row>
    <row r="813" spans="1:1">
      <c r="A813" s="9"/>
    </row>
    <row r="814" spans="1:1">
      <c r="A814" s="9"/>
    </row>
    <row r="815" spans="1:1">
      <c r="A815" s="9"/>
    </row>
    <row r="816" spans="1:1">
      <c r="A816" s="9"/>
    </row>
    <row r="817" spans="1:1">
      <c r="A817" s="9"/>
    </row>
    <row r="818" spans="1:1">
      <c r="A818" s="9"/>
    </row>
    <row r="819" spans="1:1">
      <c r="A819" s="9"/>
    </row>
    <row r="820" spans="1:1">
      <c r="A820" s="9"/>
    </row>
    <row r="821" spans="1:1">
      <c r="A821" s="9"/>
    </row>
    <row r="822" spans="1:1">
      <c r="A822" s="9"/>
    </row>
    <row r="823" spans="1:1">
      <c r="A823" s="9"/>
    </row>
    <row r="824" spans="1:1">
      <c r="A824" s="9"/>
    </row>
    <row r="825" spans="1:1">
      <c r="A825" s="9"/>
    </row>
    <row r="826" spans="1:1">
      <c r="A826" s="9"/>
    </row>
    <row r="827" spans="1:1">
      <c r="A827" s="9"/>
    </row>
    <row r="828" spans="1:1">
      <c r="A828" s="9"/>
    </row>
    <row r="829" spans="1:1">
      <c r="A829" s="9"/>
    </row>
    <row r="830" spans="1:1">
      <c r="A830" s="9"/>
    </row>
    <row r="831" spans="1:1">
      <c r="A831" s="9"/>
    </row>
    <row r="832" spans="1:1">
      <c r="A832" s="9"/>
    </row>
    <row r="833" spans="1:1">
      <c r="A833" s="9"/>
    </row>
    <row r="834" spans="1:1">
      <c r="A834" s="9"/>
    </row>
    <row r="835" spans="1:1">
      <c r="A835" s="9"/>
    </row>
    <row r="836" spans="1:1">
      <c r="A836" s="9"/>
    </row>
    <row r="837" spans="1:1">
      <c r="A837" s="9"/>
    </row>
    <row r="838" spans="1:1">
      <c r="A838" s="9"/>
    </row>
    <row r="839" spans="1:1">
      <c r="A839" s="9"/>
    </row>
    <row r="840" spans="1:1">
      <c r="A840" s="9"/>
    </row>
    <row r="841" spans="1:1">
      <c r="A841" s="9"/>
    </row>
    <row r="842" spans="1:1">
      <c r="A842" s="9"/>
    </row>
    <row r="843" spans="1:1">
      <c r="A843" s="9"/>
    </row>
    <row r="844" spans="1:1">
      <c r="A844" s="9"/>
    </row>
    <row r="845" spans="1:1">
      <c r="A845" s="9"/>
    </row>
    <row r="846" spans="1:1">
      <c r="A846" s="9"/>
    </row>
    <row r="847" spans="1:1">
      <c r="A847" s="9"/>
    </row>
    <row r="848" spans="1:1">
      <c r="A848" s="9"/>
    </row>
    <row r="849" spans="1:1">
      <c r="A849" s="9"/>
    </row>
    <row r="850" spans="1:1">
      <c r="A850" s="9"/>
    </row>
    <row r="851" spans="1:1">
      <c r="A851" s="9"/>
    </row>
    <row r="852" spans="1:1">
      <c r="A852" s="9"/>
    </row>
    <row r="853" spans="1:1">
      <c r="A853" s="9"/>
    </row>
    <row r="854" spans="1:1">
      <c r="A854" s="9"/>
    </row>
    <row r="855" spans="1:1">
      <c r="A855" s="9"/>
    </row>
    <row r="856" spans="1:1">
      <c r="A856" s="9"/>
    </row>
    <row r="857" spans="1:1">
      <c r="A857" s="9"/>
    </row>
    <row r="858" spans="1:1">
      <c r="A858" s="9"/>
    </row>
    <row r="859" spans="1:1">
      <c r="A859" s="9"/>
    </row>
    <row r="860" spans="1:1">
      <c r="A860" s="9"/>
    </row>
    <row r="861" spans="1:1">
      <c r="A861" s="9"/>
    </row>
    <row r="862" spans="1:1">
      <c r="A862" s="9"/>
    </row>
    <row r="863" spans="1:1">
      <c r="A863" s="9"/>
    </row>
    <row r="864" spans="1:1">
      <c r="A864" s="9"/>
    </row>
    <row r="865" spans="1:1">
      <c r="A865" s="9"/>
    </row>
    <row r="866" spans="1:1">
      <c r="A866" s="9"/>
    </row>
    <row r="867" spans="1:1">
      <c r="A867" s="9"/>
    </row>
    <row r="868" spans="1:1">
      <c r="A868" s="9"/>
    </row>
    <row r="869" spans="1:1">
      <c r="A869" s="9"/>
    </row>
    <row r="870" spans="1:1">
      <c r="A870" s="9"/>
    </row>
    <row r="871" spans="1:1">
      <c r="A871" s="9"/>
    </row>
    <row r="872" spans="1:1">
      <c r="A872" s="9"/>
    </row>
    <row r="873" spans="1:1">
      <c r="A873" s="9"/>
    </row>
    <row r="874" spans="1:1">
      <c r="A874" s="9"/>
    </row>
    <row r="875" spans="1:1">
      <c r="A875" s="9"/>
    </row>
    <row r="876" spans="1:1">
      <c r="A876" s="9"/>
    </row>
    <row r="877" spans="1:1">
      <c r="A877" s="9"/>
    </row>
    <row r="878" spans="1:1">
      <c r="A878" s="9"/>
    </row>
    <row r="879" spans="1:1">
      <c r="A879" s="9"/>
    </row>
    <row r="880" spans="1:1">
      <c r="A880" s="9"/>
    </row>
    <row r="881" spans="1:1">
      <c r="A881" s="9"/>
    </row>
    <row r="882" spans="1:1">
      <c r="A882" s="9"/>
    </row>
    <row r="883" spans="1:1">
      <c r="A883" s="9"/>
    </row>
    <row r="884" spans="1:1">
      <c r="A884" s="9"/>
    </row>
    <row r="885" spans="1:1">
      <c r="A885" s="9"/>
    </row>
    <row r="886" spans="1:1">
      <c r="A886" s="9"/>
    </row>
    <row r="887" spans="1:1">
      <c r="A887" s="9"/>
    </row>
    <row r="888" spans="1:1">
      <c r="A888" s="9"/>
    </row>
    <row r="889" spans="1:1">
      <c r="A889" s="9"/>
    </row>
    <row r="890" spans="1:1">
      <c r="A890" s="9"/>
    </row>
    <row r="891" spans="1:1">
      <c r="A891" s="9"/>
    </row>
    <row r="892" spans="1:1">
      <c r="A892" s="9"/>
    </row>
    <row r="893" spans="1:1">
      <c r="A893" s="9"/>
    </row>
    <row r="894" spans="1:1">
      <c r="A894" s="9"/>
    </row>
    <row r="895" spans="1:1">
      <c r="A895" s="9"/>
    </row>
    <row r="896" spans="1:1">
      <c r="A896" s="9"/>
    </row>
    <row r="897" spans="1:1">
      <c r="A897" s="9"/>
    </row>
    <row r="898" spans="1:1">
      <c r="A898" s="9"/>
    </row>
    <row r="899" spans="1:1">
      <c r="A899" s="9"/>
    </row>
    <row r="900" spans="1:1">
      <c r="A900" s="9"/>
    </row>
    <row r="901" spans="1:1">
      <c r="A901" s="9"/>
    </row>
    <row r="902" spans="1:1">
      <c r="A902" s="9"/>
    </row>
    <row r="903" spans="1:1">
      <c r="A903" s="9"/>
    </row>
    <row r="904" spans="1:1">
      <c r="A904" s="9"/>
    </row>
    <row r="905" spans="1:1">
      <c r="A905" s="9"/>
    </row>
    <row r="906" spans="1:1">
      <c r="A906" s="9"/>
    </row>
    <row r="907" spans="1:1">
      <c r="A907" s="9"/>
    </row>
    <row r="908" spans="1:1">
      <c r="A908" s="9"/>
    </row>
    <row r="909" spans="1:1">
      <c r="A909" s="9"/>
    </row>
    <row r="910" spans="1:1">
      <c r="A910" s="9"/>
    </row>
    <row r="911" spans="1:1">
      <c r="A911" s="9"/>
    </row>
    <row r="912" spans="1:1">
      <c r="A912" s="9"/>
    </row>
    <row r="913" spans="1:1">
      <c r="A913" s="9"/>
    </row>
    <row r="914" spans="1:1">
      <c r="A914" s="9"/>
    </row>
    <row r="915" spans="1:1">
      <c r="A915" s="9"/>
    </row>
    <row r="916" spans="1:1">
      <c r="A916" s="9"/>
    </row>
    <row r="917" spans="1:1">
      <c r="A917" s="9"/>
    </row>
    <row r="918" spans="1:1">
      <c r="A918" s="9"/>
    </row>
    <row r="919" spans="1:1">
      <c r="A919" s="9"/>
    </row>
    <row r="920" spans="1:1">
      <c r="A920" s="9"/>
    </row>
    <row r="921" spans="1:1">
      <c r="A921" s="9"/>
    </row>
    <row r="922" spans="1:1">
      <c r="A922" s="9"/>
    </row>
    <row r="923" spans="1:1">
      <c r="A923" s="9"/>
    </row>
    <row r="924" spans="1:1">
      <c r="A924" s="9"/>
    </row>
    <row r="925" spans="1:1">
      <c r="A925" s="9"/>
    </row>
    <row r="926" spans="1:1">
      <c r="A926" s="9"/>
    </row>
    <row r="927" spans="1:1">
      <c r="A927" s="9"/>
    </row>
    <row r="928" spans="1:1">
      <c r="A928" s="9"/>
    </row>
    <row r="929" spans="1:1">
      <c r="A929" s="9"/>
    </row>
    <row r="930" spans="1:1">
      <c r="A930" s="9"/>
    </row>
    <row r="931" spans="1:1">
      <c r="A931" s="9"/>
    </row>
    <row r="932" spans="1:1">
      <c r="A932" s="9"/>
    </row>
    <row r="933" spans="1:1">
      <c r="A933" s="9"/>
    </row>
    <row r="934" spans="1:1">
      <c r="A934" s="9"/>
    </row>
    <row r="935" spans="1:1">
      <c r="A935" s="9"/>
    </row>
    <row r="936" spans="1:1">
      <c r="A936" s="9"/>
    </row>
    <row r="937" spans="1:1">
      <c r="A937" s="9"/>
    </row>
    <row r="938" spans="1:1">
      <c r="A938" s="9"/>
    </row>
    <row r="939" spans="1:1">
      <c r="A939" s="9"/>
    </row>
    <row r="940" spans="1:1">
      <c r="A940" s="9"/>
    </row>
    <row r="941" spans="1:1">
      <c r="A941" s="9"/>
    </row>
    <row r="942" spans="1:1">
      <c r="A942" s="9"/>
    </row>
    <row r="943" spans="1:1">
      <c r="A943" s="9"/>
    </row>
    <row r="944" spans="1:1">
      <c r="A944" s="9"/>
    </row>
    <row r="945" spans="1:1">
      <c r="A945" s="9"/>
    </row>
    <row r="946" spans="1:1">
      <c r="A946" s="9"/>
    </row>
    <row r="947" spans="1:1">
      <c r="A947" s="9"/>
    </row>
    <row r="948" spans="1:1">
      <c r="A948" s="9"/>
    </row>
    <row r="949" spans="1:1">
      <c r="A949" s="9"/>
    </row>
    <row r="950" spans="1:1">
      <c r="A950" s="9"/>
    </row>
    <row r="951" spans="1:1">
      <c r="A951" s="9"/>
    </row>
    <row r="952" spans="1:1">
      <c r="A952" s="9"/>
    </row>
    <row r="953" spans="1:1">
      <c r="A953" s="9"/>
    </row>
    <row r="954" spans="1:1">
      <c r="A954" s="9"/>
    </row>
    <row r="955" spans="1:1">
      <c r="A955" s="9"/>
    </row>
    <row r="956" spans="1:1">
      <c r="A956" s="9"/>
    </row>
    <row r="957" spans="1:1">
      <c r="A957" s="9"/>
    </row>
    <row r="958" spans="1:1">
      <c r="A958" s="9"/>
    </row>
    <row r="959" spans="1:1">
      <c r="A959" s="9"/>
    </row>
    <row r="960" spans="1:1">
      <c r="A960" s="9"/>
    </row>
    <row r="961" spans="1:1">
      <c r="A961" s="9"/>
    </row>
    <row r="962" spans="1:1">
      <c r="A962" s="9"/>
    </row>
    <row r="963" spans="1:1">
      <c r="A963" s="9"/>
    </row>
    <row r="964" spans="1:1">
      <c r="A964" s="9"/>
    </row>
    <row r="965" spans="1:1">
      <c r="A965" s="9"/>
    </row>
    <row r="966" spans="1:1">
      <c r="A966" s="9"/>
    </row>
    <row r="967" spans="1:1">
      <c r="A967" s="9"/>
    </row>
    <row r="968" spans="1:1">
      <c r="A968" s="9"/>
    </row>
    <row r="969" spans="1:1">
      <c r="A969" s="9"/>
    </row>
    <row r="970" spans="1:1">
      <c r="A970" s="9"/>
    </row>
    <row r="971" spans="1:1">
      <c r="A971" s="9"/>
    </row>
    <row r="972" spans="1:1">
      <c r="A972" s="9"/>
    </row>
    <row r="973" spans="1:1">
      <c r="A973" s="9"/>
    </row>
    <row r="974" spans="1:1">
      <c r="A974" s="9"/>
    </row>
    <row r="975" spans="1:1">
      <c r="A975" s="9"/>
    </row>
    <row r="976" spans="1:1">
      <c r="A976" s="9"/>
    </row>
    <row r="977" spans="1:1">
      <c r="A977" s="9"/>
    </row>
    <row r="978" spans="1:1">
      <c r="A978" s="9"/>
    </row>
    <row r="979" spans="1:1">
      <c r="A979" s="9"/>
    </row>
    <row r="980" spans="1:1">
      <c r="A980" s="9"/>
    </row>
    <row r="981" spans="1:1">
      <c r="A981" s="9"/>
    </row>
    <row r="982" spans="1:1">
      <c r="A982" s="9"/>
    </row>
    <row r="983" spans="1:1">
      <c r="A983" s="9"/>
    </row>
    <row r="984" spans="1:1">
      <c r="A984" s="9"/>
    </row>
    <row r="985" spans="1:1">
      <c r="A985" s="9"/>
    </row>
    <row r="986" spans="1:1">
      <c r="A986" s="9"/>
    </row>
    <row r="987" spans="1:1">
      <c r="A987" s="9"/>
    </row>
    <row r="988" spans="1:1">
      <c r="A988" s="9"/>
    </row>
    <row r="989" spans="1:1">
      <c r="A989" s="9"/>
    </row>
    <row r="990" spans="1:1">
      <c r="A990" s="9"/>
    </row>
    <row r="991" spans="1:1">
      <c r="A991" s="9"/>
    </row>
    <row r="992" spans="1:1">
      <c r="A992" s="9"/>
    </row>
    <row r="993" spans="1:1">
      <c r="A993" s="9"/>
    </row>
    <row r="994" spans="1:1">
      <c r="A994" s="9"/>
    </row>
    <row r="995" spans="1:1">
      <c r="A995" s="9"/>
    </row>
    <row r="996" spans="1:1">
      <c r="A996" s="9"/>
    </row>
    <row r="997" spans="1:1">
      <c r="A997" s="9"/>
    </row>
    <row r="998" spans="1:1">
      <c r="A998" s="9"/>
    </row>
    <row r="999" spans="1:1">
      <c r="A999" s="9"/>
    </row>
    <row r="1000" spans="1:1">
      <c r="A1000" s="9"/>
    </row>
    <row r="1001" spans="1:1">
      <c r="A1001" s="9"/>
    </row>
    <row r="1002" spans="1:1">
      <c r="A1002" s="9"/>
    </row>
    <row r="1003" spans="1:1">
      <c r="A1003" s="9"/>
    </row>
    <row r="1004" spans="1:1">
      <c r="A1004" s="9"/>
    </row>
    <row r="1005" spans="1:1">
      <c r="A1005" s="9"/>
    </row>
    <row r="1006" spans="1:1">
      <c r="A1006" s="9"/>
    </row>
    <row r="1007" spans="1:1">
      <c r="A1007" s="9"/>
    </row>
    <row r="1008" spans="1:1">
      <c r="A1008" s="9"/>
    </row>
    <row r="1009" spans="1:1">
      <c r="A1009" s="9"/>
    </row>
    <row r="1010" spans="1:1">
      <c r="A1010" s="9"/>
    </row>
    <row r="1011" spans="1:1">
      <c r="A1011" s="9"/>
    </row>
    <row r="1012" spans="1:1">
      <c r="A1012" s="9"/>
    </row>
    <row r="1013" spans="1:1">
      <c r="A1013" s="9"/>
    </row>
    <row r="1014" spans="1:1">
      <c r="A1014" s="9"/>
    </row>
    <row r="1015" spans="1:1">
      <c r="A1015" s="9"/>
    </row>
    <row r="1016" spans="1:1">
      <c r="A1016" s="9"/>
    </row>
    <row r="1017" spans="1:1">
      <c r="A1017" s="9"/>
    </row>
    <row r="1018" spans="1:1">
      <c r="A1018" s="9"/>
    </row>
    <row r="1019" spans="1:1">
      <c r="A1019" s="9"/>
    </row>
    <row r="1020" spans="1:1">
      <c r="A1020" s="9"/>
    </row>
    <row r="1021" spans="1:1">
      <c r="A1021" s="9"/>
    </row>
    <row r="1022" spans="1:1">
      <c r="A1022" s="9"/>
    </row>
    <row r="1023" spans="1:1">
      <c r="A1023" s="9"/>
    </row>
    <row r="1024" spans="1:1">
      <c r="A1024" s="9"/>
    </row>
    <row r="1025" spans="1:1">
      <c r="A1025" s="9"/>
    </row>
    <row r="1026" spans="1:1">
      <c r="A1026" s="9"/>
    </row>
    <row r="1027" spans="1:1">
      <c r="A1027" s="9"/>
    </row>
    <row r="1028" spans="1:1">
      <c r="A1028" s="9"/>
    </row>
    <row r="1029" spans="1:1">
      <c r="A1029" s="9"/>
    </row>
    <row r="1030" spans="1:1">
      <c r="A1030" s="9"/>
    </row>
    <row r="1031" spans="1:1">
      <c r="A1031" s="9"/>
    </row>
    <row r="1032" spans="1:1">
      <c r="A1032" s="9"/>
    </row>
    <row r="1033" spans="1:1">
      <c r="A1033" s="9"/>
    </row>
    <row r="1034" spans="1:1">
      <c r="A1034" s="9"/>
    </row>
    <row r="1035" spans="1:1">
      <c r="A1035" s="9"/>
    </row>
    <row r="1036" spans="1:1">
      <c r="A1036" s="9"/>
    </row>
    <row r="1037" spans="1:1">
      <c r="A1037" s="9"/>
    </row>
    <row r="1038" spans="1:1">
      <c r="A1038" s="9"/>
    </row>
    <row r="1039" spans="1:1">
      <c r="A1039" s="9"/>
    </row>
    <row r="1040" spans="1:1">
      <c r="A1040" s="9"/>
    </row>
    <row r="1041" spans="1:1">
      <c r="A1041" s="9"/>
    </row>
    <row r="1042" spans="1:1">
      <c r="A1042" s="9"/>
    </row>
    <row r="1043" spans="1:1">
      <c r="A1043" s="9"/>
    </row>
    <row r="1044" spans="1:1">
      <c r="A1044" s="9"/>
    </row>
    <row r="1045" spans="1:1">
      <c r="A1045" s="9"/>
    </row>
    <row r="1046" spans="1:1">
      <c r="A1046" s="9"/>
    </row>
    <row r="1047" spans="1:1">
      <c r="A1047" s="9"/>
    </row>
    <row r="1048" spans="1:1">
      <c r="A1048" s="9"/>
    </row>
    <row r="1049" spans="1:1">
      <c r="A1049" s="9"/>
    </row>
    <row r="1050" spans="1:1">
      <c r="A1050" s="9"/>
    </row>
    <row r="1051" spans="1:1">
      <c r="A1051" s="9"/>
    </row>
    <row r="1052" spans="1:1">
      <c r="A1052" s="9"/>
    </row>
    <row r="1053" spans="1:1">
      <c r="A1053" s="9"/>
    </row>
    <row r="1054" spans="1:1">
      <c r="A1054" s="9"/>
    </row>
    <row r="1055" spans="1:1">
      <c r="A1055" s="9"/>
    </row>
    <row r="1056" spans="1:1">
      <c r="A1056" s="9"/>
    </row>
    <row r="1057" spans="1:1">
      <c r="A1057" s="9"/>
    </row>
    <row r="1058" spans="1:1">
      <c r="A1058" s="9"/>
    </row>
    <row r="1059" spans="1:1">
      <c r="A1059" s="9"/>
    </row>
    <row r="1060" spans="1:1">
      <c r="A1060" s="9"/>
    </row>
    <row r="1061" spans="1:1">
      <c r="A1061" s="9"/>
    </row>
    <row r="1062" spans="1:1">
      <c r="A1062" s="9"/>
    </row>
    <row r="1063" spans="1:1">
      <c r="A1063" s="9"/>
    </row>
    <row r="1064" spans="1:1">
      <c r="A1064" s="9"/>
    </row>
    <row r="1065" spans="1:1">
      <c r="A1065" s="9"/>
    </row>
    <row r="1066" spans="1:1">
      <c r="A1066" s="9"/>
    </row>
    <row r="1067" spans="1:1">
      <c r="A1067" s="9"/>
    </row>
    <row r="1068" spans="1:1">
      <c r="A1068" s="9"/>
    </row>
    <row r="1069" spans="1:1">
      <c r="A1069" s="9"/>
    </row>
    <row r="1070" spans="1:1">
      <c r="A1070" s="9"/>
    </row>
    <row r="1071" spans="1:1">
      <c r="A1071" s="9"/>
    </row>
    <row r="1072" spans="1:1">
      <c r="A1072" s="9"/>
    </row>
    <row r="1073" spans="1:1">
      <c r="A1073" s="9"/>
    </row>
    <row r="1074" spans="1:1">
      <c r="A1074" s="9"/>
    </row>
    <row r="1075" spans="1:1">
      <c r="A1075" s="9"/>
    </row>
    <row r="1076" spans="1:1">
      <c r="A1076" s="9"/>
    </row>
    <row r="1077" spans="1:1">
      <c r="A1077" s="9"/>
    </row>
    <row r="1078" spans="1:1">
      <c r="A1078" s="9"/>
    </row>
    <row r="1079" spans="1:1">
      <c r="A1079" s="9"/>
    </row>
    <row r="1080" spans="1:1">
      <c r="A1080" s="9"/>
    </row>
    <row r="1081" spans="1:1">
      <c r="A1081" s="9"/>
    </row>
    <row r="1082" spans="1:1">
      <c r="A1082" s="9"/>
    </row>
    <row r="1083" spans="1:1">
      <c r="A1083" s="9"/>
    </row>
    <row r="1084" spans="1:1">
      <c r="A1084" s="9"/>
    </row>
    <row r="1085" spans="1:1">
      <c r="A1085" s="9"/>
    </row>
    <row r="1086" spans="1:1">
      <c r="A1086" s="9"/>
    </row>
    <row r="1087" spans="1:1">
      <c r="A1087" s="9"/>
    </row>
    <row r="1088" spans="1:1">
      <c r="A1088" s="9"/>
    </row>
    <row r="1089" spans="1:1">
      <c r="A1089" s="9"/>
    </row>
    <row r="1090" spans="1:1">
      <c r="A1090" s="9"/>
    </row>
    <row r="1091" spans="1:1">
      <c r="A1091" s="9"/>
    </row>
    <row r="1092" spans="1:1">
      <c r="A1092" s="9"/>
    </row>
    <row r="1093" spans="1:1">
      <c r="A1093" s="9"/>
    </row>
    <row r="1094" spans="1:1">
      <c r="A1094" s="9"/>
    </row>
    <row r="1095" spans="1:1">
      <c r="A1095" s="9"/>
    </row>
    <row r="1096" spans="1:1">
      <c r="A1096" s="9"/>
    </row>
    <row r="1097" spans="1:1">
      <c r="A1097" s="9"/>
    </row>
    <row r="1098" spans="1:1">
      <c r="A1098" s="9"/>
    </row>
    <row r="1099" spans="1:1">
      <c r="A1099" s="9"/>
    </row>
    <row r="1100" spans="1:1">
      <c r="A1100" s="9"/>
    </row>
    <row r="1101" spans="1:1">
      <c r="A1101" s="9"/>
    </row>
    <row r="1102" spans="1:1">
      <c r="A1102" s="9"/>
    </row>
    <row r="1103" spans="1:1">
      <c r="A1103" s="9"/>
    </row>
    <row r="1104" spans="1:1">
      <c r="A1104" s="9"/>
    </row>
    <row r="1105" spans="1:1">
      <c r="A1105" s="9"/>
    </row>
    <row r="1106" spans="1:1">
      <c r="A1106" s="9"/>
    </row>
    <row r="1107" spans="1:1">
      <c r="A1107" s="9"/>
    </row>
    <row r="1108" spans="1:1">
      <c r="A1108" s="9"/>
    </row>
    <row r="1109" spans="1:1">
      <c r="A1109" s="9"/>
    </row>
    <row r="1110" spans="1:1">
      <c r="A1110" s="9"/>
    </row>
    <row r="1111" spans="1:1">
      <c r="A1111" s="9"/>
    </row>
    <row r="1112" spans="1:1">
      <c r="A1112" s="9"/>
    </row>
    <row r="1113" spans="1:1">
      <c r="A1113" s="9"/>
    </row>
    <row r="1114" spans="1:1">
      <c r="A1114" s="9"/>
    </row>
    <row r="1115" spans="1:1">
      <c r="A1115" s="9"/>
    </row>
    <row r="1116" spans="1:1">
      <c r="A1116" s="9"/>
    </row>
    <row r="1117" spans="1:1">
      <c r="A1117" s="9"/>
    </row>
    <row r="1118" spans="1:1">
      <c r="A1118" s="9"/>
    </row>
    <row r="1119" spans="1:1">
      <c r="A1119" s="9"/>
    </row>
    <row r="1120" spans="1:1">
      <c r="A1120" s="9"/>
    </row>
    <row r="1121" spans="1:1">
      <c r="A1121" s="9"/>
    </row>
    <row r="1122" spans="1:1">
      <c r="A1122" s="9"/>
    </row>
    <row r="1123" spans="1:1">
      <c r="A1123" s="9"/>
    </row>
    <row r="1124" spans="1:1">
      <c r="A1124" s="9"/>
    </row>
    <row r="1125" spans="1:1">
      <c r="A1125" s="9"/>
    </row>
    <row r="1126" spans="1:1">
      <c r="A1126" s="9"/>
    </row>
    <row r="1127" spans="1:1">
      <c r="A1127" s="9"/>
    </row>
    <row r="1128" spans="1:1">
      <c r="A1128" s="9"/>
    </row>
    <row r="1129" spans="1:1">
      <c r="A1129" s="9"/>
    </row>
    <row r="1130" spans="1:1">
      <c r="A1130" s="9"/>
    </row>
    <row r="1131" spans="1:1">
      <c r="A1131" s="9"/>
    </row>
    <row r="1132" spans="1:1">
      <c r="A1132" s="9"/>
    </row>
    <row r="1133" spans="1:1">
      <c r="A1133" s="9"/>
    </row>
    <row r="1134" spans="1:1">
      <c r="A1134" s="9"/>
    </row>
    <row r="1135" spans="1:1">
      <c r="A1135" s="9"/>
    </row>
    <row r="1136" spans="1:1">
      <c r="A1136" s="9"/>
    </row>
    <row r="1137" spans="1:1">
      <c r="A1137" s="9"/>
    </row>
    <row r="1138" spans="1:1">
      <c r="A1138" s="9"/>
    </row>
    <row r="1139" spans="1:1">
      <c r="A1139" s="9"/>
    </row>
    <row r="1140" spans="1:1">
      <c r="A1140" s="9"/>
    </row>
    <row r="1141" spans="1:1">
      <c r="A1141" s="9"/>
    </row>
    <row r="1142" spans="1:1">
      <c r="A1142" s="9"/>
    </row>
    <row r="1143" spans="1:1">
      <c r="A1143" s="9"/>
    </row>
    <row r="1144" spans="1:1">
      <c r="A1144" s="9"/>
    </row>
    <row r="1145" spans="1:1">
      <c r="A1145" s="9"/>
    </row>
    <row r="1146" spans="1:1">
      <c r="A1146" s="9"/>
    </row>
    <row r="1147" spans="1:1">
      <c r="A1147" s="9"/>
    </row>
    <row r="1148" spans="1:1">
      <c r="A1148" s="9"/>
    </row>
    <row r="1149" spans="1:1">
      <c r="A1149" s="9"/>
    </row>
    <row r="1150" spans="1:1">
      <c r="A1150" s="9"/>
    </row>
    <row r="1151" spans="1:1">
      <c r="A1151" s="9"/>
    </row>
    <row r="1152" spans="1:1">
      <c r="A1152" s="9"/>
    </row>
    <row r="1153" spans="1:1">
      <c r="A1153" s="9"/>
    </row>
    <row r="1154" spans="1:1">
      <c r="A1154" s="9"/>
    </row>
    <row r="1155" spans="1:1">
      <c r="A1155" s="9"/>
    </row>
    <row r="1156" spans="1:1">
      <c r="A1156" s="9"/>
    </row>
    <row r="1157" spans="1:1">
      <c r="A1157" s="9"/>
    </row>
    <row r="1158" spans="1:1">
      <c r="A1158" s="9"/>
    </row>
    <row r="1159" spans="1:1">
      <c r="A1159" s="9"/>
    </row>
    <row r="1160" spans="1:1">
      <c r="A1160" s="9"/>
    </row>
    <row r="1161" spans="1:1">
      <c r="A1161" s="9"/>
    </row>
    <row r="1162" spans="1:1">
      <c r="A1162" s="9"/>
    </row>
    <row r="1163" spans="1:1">
      <c r="A1163" s="9"/>
    </row>
    <row r="1164" spans="1:1">
      <c r="A1164" s="9"/>
    </row>
    <row r="1165" spans="1:1">
      <c r="A1165" s="9"/>
    </row>
    <row r="1166" spans="1:1">
      <c r="A1166" s="9"/>
    </row>
    <row r="1167" spans="1:1">
      <c r="A1167" s="9"/>
    </row>
    <row r="1168" spans="1:1">
      <c r="A1168" s="9"/>
    </row>
    <row r="1169" spans="1:1">
      <c r="A1169" s="9"/>
    </row>
    <row r="1170" spans="1:1">
      <c r="A1170" s="9"/>
    </row>
    <row r="1171" spans="1:1">
      <c r="A1171" s="9"/>
    </row>
    <row r="1172" spans="1:1">
      <c r="A1172" s="9"/>
    </row>
    <row r="1173" spans="1:1">
      <c r="A1173" s="9"/>
    </row>
    <row r="1174" spans="1:1">
      <c r="A1174" s="9"/>
    </row>
    <row r="1175" spans="1:1">
      <c r="A1175" s="9"/>
    </row>
    <row r="1176" spans="1:1">
      <c r="A1176" s="9"/>
    </row>
    <row r="1177" spans="1:1">
      <c r="A1177" s="9"/>
    </row>
    <row r="1178" spans="1:1">
      <c r="A1178" s="9"/>
    </row>
    <row r="1179" spans="1:1">
      <c r="A1179" s="9"/>
    </row>
    <row r="1180" spans="1:1">
      <c r="A1180" s="9"/>
    </row>
    <row r="1181" spans="1:1">
      <c r="A1181" s="9"/>
    </row>
    <row r="1182" spans="1:1">
      <c r="A1182" s="9"/>
    </row>
    <row r="1183" spans="1:1">
      <c r="A1183" s="9"/>
    </row>
    <row r="1184" spans="1:1">
      <c r="A1184" s="9"/>
    </row>
    <row r="1185" spans="1:1">
      <c r="A1185" s="9"/>
    </row>
    <row r="1186" spans="1:1">
      <c r="A1186" s="9"/>
    </row>
    <row r="1187" spans="1:1">
      <c r="A1187" s="9"/>
    </row>
    <row r="1188" spans="1:1">
      <c r="A1188" s="9"/>
    </row>
    <row r="1189" spans="1:1">
      <c r="A1189" s="9"/>
    </row>
    <row r="1190" spans="1:1">
      <c r="A1190" s="9"/>
    </row>
    <row r="1191" spans="1:1">
      <c r="A1191" s="9"/>
    </row>
    <row r="1192" spans="1:1">
      <c r="A1192" s="9"/>
    </row>
    <row r="1193" spans="1:1">
      <c r="A1193" s="9"/>
    </row>
    <row r="1194" spans="1:1">
      <c r="A1194" s="9"/>
    </row>
    <row r="1195" spans="1:1">
      <c r="A1195" s="9"/>
    </row>
    <row r="1196" spans="1:1">
      <c r="A1196" s="9"/>
    </row>
    <row r="1197" spans="1:1">
      <c r="A1197" s="9"/>
    </row>
    <row r="1198" spans="1:1">
      <c r="A1198" s="9"/>
    </row>
    <row r="1199" spans="1:1">
      <c r="A1199" s="9"/>
    </row>
    <row r="1200" spans="1:1">
      <c r="A1200" s="9"/>
    </row>
    <row r="1201" spans="1:1">
      <c r="A1201" s="9"/>
    </row>
    <row r="1202" spans="1:1">
      <c r="A1202" s="9"/>
    </row>
    <row r="1203" spans="1:1">
      <c r="A1203" s="9"/>
    </row>
    <row r="1204" spans="1:1">
      <c r="A1204" s="9"/>
    </row>
    <row r="1205" spans="1:1">
      <c r="A1205" s="9"/>
    </row>
    <row r="1206" spans="1:1">
      <c r="A1206" s="9"/>
    </row>
    <row r="1207" spans="1:1">
      <c r="A1207" s="9"/>
    </row>
    <row r="1208" spans="1:1">
      <c r="A1208" s="9"/>
    </row>
    <row r="1209" spans="1:1">
      <c r="A1209" s="9"/>
    </row>
    <row r="1210" spans="1:1">
      <c r="A1210" s="9"/>
    </row>
    <row r="1211" spans="1:1">
      <c r="A1211" s="9"/>
    </row>
    <row r="1212" spans="1:1">
      <c r="A1212" s="9"/>
    </row>
    <row r="1213" spans="1:1">
      <c r="A1213" s="9"/>
    </row>
    <row r="1214" spans="1:1">
      <c r="A1214" s="9"/>
    </row>
    <row r="1215" spans="1:1">
      <c r="A1215" s="9"/>
    </row>
    <row r="1216" spans="1:1">
      <c r="A1216" s="9"/>
    </row>
    <row r="1217" spans="1:1">
      <c r="A1217" s="9"/>
    </row>
    <row r="1218" spans="1:1">
      <c r="A1218" s="9"/>
    </row>
    <row r="1219" spans="1:1">
      <c r="A1219" s="9"/>
    </row>
    <row r="1220" spans="1:1">
      <c r="A1220" s="9"/>
    </row>
    <row r="1221" spans="1:1">
      <c r="A1221" s="9"/>
    </row>
    <row r="1222" spans="1:1">
      <c r="A1222" s="9"/>
    </row>
    <row r="1223" spans="1:1">
      <c r="A1223" s="9"/>
    </row>
    <row r="1224" spans="1:1">
      <c r="A1224" s="9"/>
    </row>
    <row r="1225" spans="1:1">
      <c r="A1225" s="9"/>
    </row>
    <row r="1226" spans="1:1">
      <c r="A1226" s="9"/>
    </row>
    <row r="1227" spans="1:1">
      <c r="A1227" s="9"/>
    </row>
    <row r="1228" spans="1:1">
      <c r="A1228" s="9"/>
    </row>
    <row r="1229" spans="1:1">
      <c r="A1229" s="9"/>
    </row>
    <row r="1230" spans="1:1">
      <c r="A1230" s="9"/>
    </row>
    <row r="1231" spans="1:1">
      <c r="A1231" s="9"/>
    </row>
    <row r="1232" spans="1:1">
      <c r="A1232" s="9"/>
    </row>
    <row r="1233" spans="1:1">
      <c r="A1233" s="9"/>
    </row>
    <row r="1234" spans="1:1">
      <c r="A1234" s="9"/>
    </row>
    <row r="1235" spans="1:1">
      <c r="A1235" s="9"/>
    </row>
    <row r="1236" spans="1:1">
      <c r="A1236" s="9"/>
    </row>
    <row r="1237" spans="1:1">
      <c r="A1237" s="9"/>
    </row>
    <row r="1238" spans="1:1">
      <c r="A1238" s="9"/>
    </row>
    <row r="1239" spans="1:1">
      <c r="A1239" s="9"/>
    </row>
    <row r="1240" spans="1:1">
      <c r="A1240" s="9"/>
    </row>
    <row r="1241" spans="1:1">
      <c r="A1241" s="9"/>
    </row>
    <row r="1242" spans="1:1">
      <c r="A1242" s="9"/>
    </row>
    <row r="1243" spans="1:1">
      <c r="A1243" s="9"/>
    </row>
    <row r="1244" spans="1:1">
      <c r="A1244" s="9"/>
    </row>
    <row r="1245" spans="1:1">
      <c r="A1245" s="9"/>
    </row>
    <row r="1246" spans="1:1">
      <c r="A1246" s="9"/>
    </row>
    <row r="1247" spans="1:1">
      <c r="A1247" s="9"/>
    </row>
    <row r="1248" spans="1:1">
      <c r="A1248" s="9"/>
    </row>
    <row r="1249" spans="1:1">
      <c r="A1249" s="9"/>
    </row>
    <row r="1250" spans="1:1">
      <c r="A1250" s="9"/>
    </row>
    <row r="1251" spans="1:1">
      <c r="A1251" s="9"/>
    </row>
    <row r="1252" spans="1:1">
      <c r="A1252" s="9"/>
    </row>
    <row r="1253" spans="1:1">
      <c r="A1253" s="9"/>
    </row>
    <row r="1254" spans="1:1">
      <c r="A1254" s="9"/>
    </row>
    <row r="1255" spans="1:1">
      <c r="A1255" s="9"/>
    </row>
    <row r="1256" spans="1:1">
      <c r="A1256" s="9"/>
    </row>
    <row r="1257" spans="1:1">
      <c r="A1257" s="9"/>
    </row>
    <row r="1258" spans="1:1">
      <c r="A1258" s="9"/>
    </row>
    <row r="1259" spans="1:1">
      <c r="A1259" s="9"/>
    </row>
    <row r="1260" spans="1:1">
      <c r="A1260" s="9"/>
    </row>
    <row r="1261" spans="1:1">
      <c r="A1261" s="9"/>
    </row>
    <row r="1262" spans="1:1">
      <c r="A1262" s="9"/>
    </row>
    <row r="1263" spans="1:1">
      <c r="A1263" s="9"/>
    </row>
    <row r="1264" spans="1:1">
      <c r="A1264" s="9"/>
    </row>
    <row r="1265" spans="1:1">
      <c r="A1265" s="9"/>
    </row>
    <row r="1266" spans="1:1">
      <c r="A1266" s="9"/>
    </row>
    <row r="1267" spans="1:1">
      <c r="A1267" s="9"/>
    </row>
    <row r="1268" spans="1:1">
      <c r="A1268" s="9"/>
    </row>
    <row r="1269" spans="1:1">
      <c r="A1269" s="9"/>
    </row>
    <row r="1270" spans="1:1">
      <c r="A1270" s="9"/>
    </row>
    <row r="1271" spans="1:1">
      <c r="A1271" s="9"/>
    </row>
    <row r="1272" spans="1:1">
      <c r="A1272" s="9"/>
    </row>
    <row r="1273" spans="1:1">
      <c r="A1273" s="9"/>
    </row>
    <row r="1274" spans="1:1">
      <c r="A1274" s="9"/>
    </row>
    <row r="1275" spans="1:1">
      <c r="A1275" s="9"/>
    </row>
    <row r="1276" spans="1:1">
      <c r="A1276" s="9"/>
    </row>
    <row r="1277" spans="1:1">
      <c r="A1277" s="9"/>
    </row>
    <row r="1278" spans="1:1">
      <c r="A1278" s="9"/>
    </row>
    <row r="1279" spans="1:1">
      <c r="A1279" s="9"/>
    </row>
    <row r="1280" spans="1:1">
      <c r="A1280" s="9"/>
    </row>
    <row r="1281" spans="1:1">
      <c r="A1281" s="9"/>
    </row>
    <row r="1282" spans="1:1">
      <c r="A1282" s="9"/>
    </row>
    <row r="1283" spans="1:1">
      <c r="A1283" s="9"/>
    </row>
    <row r="1284" spans="1:1">
      <c r="A1284" s="9"/>
    </row>
    <row r="1285" spans="1:1">
      <c r="A1285" s="9"/>
    </row>
    <row r="1286" spans="1:1">
      <c r="A1286" s="9"/>
    </row>
    <row r="1287" spans="1:1">
      <c r="A1287" s="9"/>
    </row>
    <row r="1288" spans="1:1">
      <c r="A1288" s="9"/>
    </row>
    <row r="1289" spans="1:1">
      <c r="A1289" s="9"/>
    </row>
    <row r="1290" spans="1:1">
      <c r="A1290" s="9"/>
    </row>
    <row r="1291" spans="1:1">
      <c r="A1291" s="9"/>
    </row>
    <row r="1292" spans="1:1">
      <c r="A1292" s="9"/>
    </row>
    <row r="1293" spans="1:1">
      <c r="A1293" s="9"/>
    </row>
    <row r="1294" spans="1:1">
      <c r="A1294" s="9"/>
    </row>
    <row r="1295" spans="1:1">
      <c r="A1295" s="9"/>
    </row>
    <row r="1296" spans="1:1">
      <c r="A1296" s="9"/>
    </row>
    <row r="1297" spans="1:1">
      <c r="A1297" s="9"/>
    </row>
    <row r="1298" spans="1:1">
      <c r="A1298" s="9"/>
    </row>
    <row r="1299" spans="1:1">
      <c r="A1299" s="9"/>
    </row>
    <row r="1300" spans="1:1">
      <c r="A1300" s="9"/>
    </row>
  </sheetData>
  <sheetProtection algorithmName="SHA-512" hashValue="sMhmy9q6bwho9weL+o+aZK4p8UNJWo/fp4AHRmag4lj+LQZH2QzbHguuPWyIac100GuWk1bJxHAPMu4kTrVXAg==" saltValue="6znUxlOgnqY295WzJ4OyOg==" spinCount="100000" sheet="1" selectLockedCells="1"/>
  <mergeCells count="27">
    <mergeCell ref="F49:G49"/>
    <mergeCell ref="M53:N53"/>
    <mergeCell ref="I29:J29"/>
    <mergeCell ref="C35:E35"/>
    <mergeCell ref="C36:E36"/>
    <mergeCell ref="C37:E37"/>
    <mergeCell ref="C40:K45"/>
    <mergeCell ref="F48:G48"/>
    <mergeCell ref="G21:H21"/>
    <mergeCell ref="L21:M21"/>
    <mergeCell ref="G23:J23"/>
    <mergeCell ref="C25:F25"/>
    <mergeCell ref="G25:M26"/>
    <mergeCell ref="C26:F26"/>
    <mergeCell ref="C21:F21"/>
    <mergeCell ref="C13:E13"/>
    <mergeCell ref="C17:F17"/>
    <mergeCell ref="C18:F18"/>
    <mergeCell ref="C19:F19"/>
    <mergeCell ref="C20:F20"/>
    <mergeCell ref="C12:E12"/>
    <mergeCell ref="G12:H12"/>
    <mergeCell ref="C6:E6"/>
    <mergeCell ref="C9:E9"/>
    <mergeCell ref="C10:E10"/>
    <mergeCell ref="G10:H10"/>
    <mergeCell ref="C11:E11"/>
  </mergeCells>
  <printOptions horizontalCentered="1"/>
  <pageMargins left="0.39370078740157483" right="0.39370078740157483" top="0.51181102362204722" bottom="0.23622047244094491" header="0.51181102362204722" footer="0.23622047244094491"/>
  <pageSetup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CC8F-00B7-4EBF-A8C0-ED1790F20F37}">
  <sheetPr>
    <tabColor theme="0"/>
  </sheetPr>
  <dimension ref="B2:V9"/>
  <sheetViews>
    <sheetView showGridLines="0" zoomScaleNormal="100" workbookViewId="0">
      <selection activeCell="D13" sqref="D13"/>
    </sheetView>
  </sheetViews>
  <sheetFormatPr baseColWidth="10" defaultColWidth="11" defaultRowHeight="14.25"/>
  <cols>
    <col min="1" max="2" width="2.625" customWidth="1"/>
    <col min="3" max="3" width="7.25" customWidth="1"/>
    <col min="4" max="4" width="23.75" customWidth="1"/>
    <col min="5" max="5" width="2.625" customWidth="1"/>
    <col min="6" max="7" width="13.125" customWidth="1"/>
    <col min="8" max="8" width="2.625" customWidth="1"/>
    <col min="9" max="10" width="13.125" customWidth="1"/>
    <col min="11" max="11" width="2.625" customWidth="1"/>
    <col min="12" max="13" width="13.125" customWidth="1"/>
    <col min="14" max="14" width="2.625" customWidth="1"/>
    <col min="15" max="16" width="13.625" customWidth="1"/>
    <col min="17" max="17" width="12.75" customWidth="1"/>
    <col min="18" max="18" width="2.625" customWidth="1"/>
    <col min="19" max="19" width="3.25" customWidth="1"/>
    <col min="20" max="20" width="11" customWidth="1"/>
    <col min="22" max="22" width="12" bestFit="1" customWidth="1"/>
  </cols>
  <sheetData>
    <row r="2" spans="2:22" ht="26.25">
      <c r="B2" s="41" t="s">
        <v>347</v>
      </c>
      <c r="D2" s="55"/>
      <c r="E2" s="55"/>
      <c r="F2" s="55"/>
      <c r="G2" s="55"/>
      <c r="H2" s="55"/>
      <c r="I2" s="55"/>
      <c r="J2" s="55"/>
      <c r="K2" s="55"/>
      <c r="L2" s="55"/>
      <c r="M2" s="55"/>
      <c r="N2" s="55"/>
      <c r="O2" s="55"/>
      <c r="P2" s="55"/>
      <c r="Q2" s="55"/>
      <c r="R2" s="55"/>
      <c r="S2" s="55"/>
      <c r="T2" s="55"/>
      <c r="U2" s="55"/>
      <c r="V2" s="55"/>
    </row>
    <row r="3" spans="2:22" ht="18">
      <c r="B3" s="42" t="s">
        <v>348</v>
      </c>
      <c r="F3" s="56"/>
      <c r="G3" s="57"/>
      <c r="H3" s="57"/>
      <c r="I3" s="57"/>
      <c r="J3" s="57"/>
      <c r="K3" s="57"/>
      <c r="L3" s="57"/>
      <c r="M3" s="57"/>
      <c r="N3" s="57"/>
      <c r="O3" s="57"/>
      <c r="P3" s="57"/>
      <c r="Q3" s="57"/>
    </row>
    <row r="4" spans="2:22" ht="18">
      <c r="B4" s="42"/>
      <c r="F4" s="56"/>
      <c r="G4" s="57"/>
      <c r="H4" s="57"/>
      <c r="I4" s="57"/>
      <c r="J4" s="57"/>
      <c r="K4" s="57"/>
      <c r="L4" s="57"/>
      <c r="M4" s="57"/>
      <c r="N4" s="57"/>
      <c r="O4" s="57"/>
      <c r="P4" s="57"/>
      <c r="Q4" s="57"/>
    </row>
    <row r="5" spans="2:22" ht="64.5" customHeight="1">
      <c r="B5" s="690" t="s">
        <v>349</v>
      </c>
      <c r="C5" s="691"/>
      <c r="D5" s="691"/>
      <c r="E5" s="691"/>
      <c r="F5" s="691"/>
      <c r="G5" s="691"/>
      <c r="H5" s="691"/>
      <c r="I5" s="691"/>
      <c r="J5" s="691"/>
      <c r="K5" s="691"/>
      <c r="L5" s="691"/>
      <c r="M5" s="691"/>
      <c r="N5" s="691"/>
      <c r="O5" s="691"/>
      <c r="P5" s="691"/>
      <c r="Q5" s="691"/>
      <c r="R5" s="691"/>
    </row>
    <row r="6" spans="2:22" s="91" customFormat="1" ht="14.65" customHeight="1">
      <c r="B6" s="92"/>
      <c r="C6" s="121"/>
      <c r="D6" s="124"/>
      <c r="E6" s="121"/>
      <c r="F6" s="121"/>
      <c r="I6" s="122"/>
      <c r="J6" s="122"/>
      <c r="K6" s="122"/>
      <c r="O6" s="692"/>
      <c r="P6" s="692"/>
      <c r="Q6" s="692"/>
      <c r="R6" s="92"/>
      <c r="S6" s="92"/>
      <c r="T6" s="92"/>
    </row>
    <row r="7" spans="2:22">
      <c r="B7" s="693" t="s">
        <v>350</v>
      </c>
      <c r="C7" s="693"/>
      <c r="D7" s="693"/>
      <c r="E7" s="693"/>
      <c r="F7" s="693"/>
      <c r="G7" s="693"/>
      <c r="H7" s="693"/>
      <c r="I7" s="693"/>
      <c r="J7" s="693"/>
      <c r="K7" s="693"/>
      <c r="L7" s="486"/>
      <c r="M7" s="486"/>
    </row>
    <row r="9" spans="2:22" ht="46.9" customHeight="1">
      <c r="B9" s="694" t="s">
        <v>351</v>
      </c>
      <c r="C9" s="694"/>
      <c r="D9" s="694"/>
      <c r="E9" s="694"/>
      <c r="F9" s="694"/>
      <c r="G9" s="694"/>
      <c r="H9" s="694"/>
      <c r="I9" s="694"/>
      <c r="J9" s="694"/>
      <c r="K9" s="694"/>
      <c r="L9" s="694"/>
      <c r="M9" s="694"/>
      <c r="N9" s="694"/>
      <c r="O9" s="694"/>
      <c r="P9" s="694"/>
      <c r="Q9" s="694"/>
    </row>
  </sheetData>
  <sheetProtection algorithmName="SHA-512" hashValue="v9SKIFsNBZgQL1EYHxPh+FjVUOhQxZ+D3nkoxsBDw/uPQ2PwZCRUF0TdZe1KDr6dVEUs0iRfUKfiWzHK/Gag4w==" saltValue="6thZDOaBsCvt8NnPxqU+NQ==" spinCount="100000" sheet="1" selectLockedCells="1"/>
  <mergeCells count="4">
    <mergeCell ref="B5:R5"/>
    <mergeCell ref="O6:Q6"/>
    <mergeCell ref="B7:M7"/>
    <mergeCell ref="B9:Q9"/>
  </mergeCells>
  <hyperlinks>
    <hyperlink ref="B7" r:id="rId1" xr:uid="{FAFCA9CF-64D7-4CB3-95FD-E80F7C35C524}"/>
  </hyperlinks>
  <pageMargins left="0.7" right="0.7" top="0.75" bottom="0.75" header="0.3" footer="0.3"/>
  <pageSetup orientation="portrait" horizontalDpi="4294967293" verticalDpi="0"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7A2A-BEA5-4E8C-BA6C-4851850B326C}">
  <sheetPr>
    <tabColor theme="0"/>
  </sheetPr>
  <dimension ref="A2:X121"/>
  <sheetViews>
    <sheetView showGridLines="0" topLeftCell="A81" zoomScale="87" zoomScaleNormal="85" workbookViewId="0">
      <selection activeCell="S125" sqref="S125"/>
    </sheetView>
  </sheetViews>
  <sheetFormatPr baseColWidth="10" defaultColWidth="11" defaultRowHeight="14.25"/>
  <cols>
    <col min="1" max="2" width="2.625" customWidth="1"/>
    <col min="3" max="3" width="7.25" customWidth="1"/>
    <col min="4" max="4" width="23.75" customWidth="1"/>
    <col min="5" max="5" width="2.625" customWidth="1"/>
    <col min="6" max="7" width="13.125" customWidth="1"/>
    <col min="8" max="8" width="2.625" customWidth="1"/>
    <col min="9" max="10" width="13.125" customWidth="1"/>
    <col min="11" max="11" width="2.625" customWidth="1"/>
    <col min="12" max="13" width="13.125" customWidth="1"/>
    <col min="14" max="14" width="2.625" customWidth="1"/>
    <col min="15" max="16" width="13.625" customWidth="1"/>
    <col min="17" max="17" width="12.75" customWidth="1"/>
    <col min="18" max="18" width="2.625" customWidth="1"/>
    <col min="19" max="19" width="3.25" style="299" customWidth="1"/>
    <col min="20" max="20" width="11" style="299" customWidth="1"/>
    <col min="21" max="21" width="11" style="299"/>
    <col min="22" max="22" width="12" style="299" bestFit="1" customWidth="1"/>
    <col min="23" max="23" width="11" style="299"/>
  </cols>
  <sheetData>
    <row r="2" spans="1:23" ht="26.25">
      <c r="B2" s="41" t="s">
        <v>352</v>
      </c>
      <c r="D2" s="55"/>
      <c r="E2" s="55"/>
      <c r="F2" s="55"/>
      <c r="G2" s="55"/>
      <c r="H2" s="55"/>
      <c r="I2" s="55"/>
      <c r="J2" s="55"/>
      <c r="K2" s="55"/>
      <c r="L2" s="55"/>
      <c r="M2" s="55"/>
      <c r="N2" s="55"/>
      <c r="O2" s="55"/>
      <c r="P2" s="55"/>
      <c r="Q2" s="55"/>
      <c r="R2" s="55"/>
      <c r="S2" s="300"/>
      <c r="T2" s="300"/>
      <c r="U2" s="300"/>
      <c r="V2" s="300"/>
    </row>
    <row r="3" spans="1:23" ht="18">
      <c r="B3" s="42" t="s">
        <v>353</v>
      </c>
      <c r="F3" s="56"/>
      <c r="G3" s="57"/>
      <c r="H3" s="57"/>
      <c r="I3" s="57"/>
      <c r="J3" s="57"/>
      <c r="K3" s="57"/>
      <c r="L3" s="57"/>
      <c r="M3" s="57"/>
      <c r="N3" s="57"/>
      <c r="O3" s="57"/>
      <c r="P3" s="57"/>
      <c r="Q3" s="57"/>
    </row>
    <row r="4" spans="1:23" ht="18">
      <c r="B4" s="42"/>
      <c r="F4" s="56"/>
      <c r="G4" s="57"/>
      <c r="H4" s="57"/>
      <c r="I4" s="57"/>
      <c r="J4" s="57"/>
      <c r="K4" s="57"/>
      <c r="L4" s="57"/>
      <c r="M4" s="57"/>
      <c r="N4" s="57"/>
      <c r="O4" s="57"/>
      <c r="P4" s="57"/>
      <c r="Q4" s="57"/>
    </row>
    <row r="5" spans="1:23" ht="25.15" customHeight="1">
      <c r="B5" s="695" t="s">
        <v>354</v>
      </c>
      <c r="C5" s="696"/>
      <c r="D5" s="696"/>
      <c r="E5" s="696"/>
      <c r="F5" s="696"/>
      <c r="G5" s="696"/>
      <c r="H5" s="696"/>
      <c r="I5" s="696"/>
      <c r="J5" s="696"/>
      <c r="K5" s="696"/>
      <c r="L5" s="696"/>
      <c r="M5" s="696"/>
      <c r="N5" s="696"/>
      <c r="O5" s="696"/>
      <c r="P5" s="696"/>
      <c r="Q5" s="696"/>
      <c r="R5" s="696"/>
    </row>
    <row r="6" spans="1:23" ht="39.6" customHeight="1">
      <c r="B6" s="70"/>
      <c r="C6" s="279"/>
      <c r="D6" s="696" t="s">
        <v>355</v>
      </c>
      <c r="E6" s="696"/>
      <c r="F6" s="696"/>
      <c r="G6" s="696"/>
      <c r="H6" s="696"/>
      <c r="I6" s="696"/>
      <c r="J6" s="696"/>
      <c r="K6" s="279"/>
      <c r="L6" s="70"/>
      <c r="M6" s="70"/>
      <c r="N6" s="70"/>
      <c r="O6" s="70"/>
      <c r="P6" s="70"/>
      <c r="Q6" s="70"/>
      <c r="R6" s="70"/>
      <c r="S6" s="338"/>
      <c r="T6" s="338"/>
    </row>
    <row r="7" spans="1:23" s="91" customFormat="1" ht="29.1" customHeight="1">
      <c r="B7" s="92"/>
      <c r="C7" s="121"/>
      <c r="D7" s="696" t="s">
        <v>356</v>
      </c>
      <c r="E7" s="696"/>
      <c r="F7" s="696"/>
      <c r="G7" s="696"/>
      <c r="H7" s="696"/>
      <c r="I7" s="696"/>
      <c r="J7" s="696"/>
      <c r="K7" s="122"/>
      <c r="O7" s="692"/>
      <c r="P7" s="692"/>
      <c r="Q7" s="692"/>
      <c r="R7" s="92"/>
      <c r="S7" s="338"/>
      <c r="T7" s="338"/>
      <c r="U7" s="308"/>
      <c r="V7" s="308"/>
      <c r="W7" s="308"/>
    </row>
    <row r="8" spans="1:23" ht="14.1" customHeight="1">
      <c r="A8" s="91"/>
      <c r="B8" s="70"/>
      <c r="L8" s="92"/>
      <c r="M8" s="70"/>
      <c r="N8" s="70"/>
      <c r="O8" s="70"/>
      <c r="P8" s="70"/>
      <c r="Q8" s="70"/>
      <c r="R8" s="43" t="s">
        <v>1</v>
      </c>
    </row>
    <row r="9" spans="1:23" ht="14.1" customHeight="1">
      <c r="A9" s="91"/>
      <c r="B9" s="70"/>
      <c r="L9" s="92"/>
      <c r="M9" s="70"/>
      <c r="N9" s="70"/>
      <c r="O9" s="70"/>
      <c r="P9" s="70"/>
      <c r="Q9" s="70"/>
      <c r="R9" s="46" t="str">
        <f>'1.Application for admissibility'!R6</f>
        <v>version n°3 2025-02</v>
      </c>
    </row>
    <row r="10" spans="1:23" s="91" customFormat="1" ht="7.5" customHeight="1" thickBot="1">
      <c r="B10" s="153"/>
      <c r="C10" s="280"/>
      <c r="D10" s="281"/>
      <c r="E10" s="281"/>
      <c r="F10" s="153"/>
      <c r="G10" s="153"/>
      <c r="H10" s="153"/>
      <c r="I10" s="282"/>
      <c r="J10" s="282"/>
      <c r="K10" s="282"/>
      <c r="L10" s="153"/>
      <c r="M10" s="283"/>
      <c r="N10" s="283"/>
      <c r="O10" s="284"/>
      <c r="P10" s="284"/>
      <c r="Q10" s="284"/>
      <c r="R10" s="284"/>
      <c r="S10" s="307"/>
      <c r="T10" s="308"/>
      <c r="U10" s="308"/>
      <c r="V10" s="308"/>
      <c r="W10" s="308"/>
    </row>
    <row r="11" spans="1:23" s="91" customFormat="1" ht="14.65" customHeight="1" thickBot="1">
      <c r="B11" s="153"/>
      <c r="C11" s="285" t="s">
        <v>357</v>
      </c>
      <c r="D11" s="286"/>
      <c r="E11" s="286"/>
      <c r="F11" s="297" t="str">
        <f>'2. Detailed report of costs'!G6</f>
        <v>PE2XX-XXXX</v>
      </c>
      <c r="G11" s="153"/>
      <c r="H11" s="153"/>
      <c r="I11" s="287" t="s">
        <v>358</v>
      </c>
      <c r="J11" s="504"/>
      <c r="K11" s="506"/>
      <c r="L11" s="288" t="s">
        <v>126</v>
      </c>
      <c r="M11" s="504"/>
      <c r="N11" s="506"/>
      <c r="O11" s="284"/>
      <c r="P11" s="284"/>
      <c r="Q11" s="284"/>
      <c r="R11" s="284"/>
      <c r="S11" s="307"/>
      <c r="T11" s="308"/>
      <c r="U11" s="308"/>
      <c r="V11" s="308"/>
      <c r="W11" s="308"/>
    </row>
    <row r="12" spans="1:23" s="91" customFormat="1" ht="14.65" customHeight="1">
      <c r="B12" s="153"/>
      <c r="C12" s="44"/>
      <c r="D12" s="153"/>
      <c r="E12" s="153"/>
      <c r="F12" s="153"/>
      <c r="G12" s="153"/>
      <c r="H12" s="153"/>
      <c r="I12" s="282"/>
      <c r="J12" s="697" t="s">
        <v>125</v>
      </c>
      <c r="K12" s="697"/>
      <c r="L12" s="153"/>
      <c r="M12" s="697" t="s">
        <v>125</v>
      </c>
      <c r="N12" s="697"/>
      <c r="O12" s="284"/>
      <c r="P12" s="284"/>
      <c r="Q12" s="284"/>
      <c r="R12" s="284"/>
      <c r="S12" s="307"/>
      <c r="T12" s="308"/>
      <c r="U12" s="308"/>
      <c r="V12" s="308"/>
      <c r="W12" s="308"/>
    </row>
    <row r="13" spans="1:23" s="91" customFormat="1" ht="14.65" customHeight="1">
      <c r="S13" s="307"/>
      <c r="T13" s="308"/>
      <c r="U13" s="308"/>
      <c r="V13" s="308"/>
      <c r="W13" s="308"/>
    </row>
    <row r="14" spans="1:23" ht="14.1" customHeight="1">
      <c r="A14" s="91"/>
      <c r="B14" s="289"/>
      <c r="C14" s="142" t="s">
        <v>359</v>
      </c>
      <c r="D14" s="289"/>
      <c r="E14" s="289"/>
      <c r="F14" s="289"/>
      <c r="G14" s="289"/>
      <c r="H14" s="289"/>
      <c r="I14" s="289"/>
      <c r="J14" s="289"/>
      <c r="K14" s="289"/>
      <c r="L14" s="289"/>
      <c r="M14" s="289"/>
      <c r="N14" s="289"/>
      <c r="O14" s="289"/>
      <c r="P14" s="289"/>
      <c r="Q14" s="289"/>
      <c r="R14" s="289"/>
    </row>
    <row r="15" spans="1:23" ht="7.5" customHeight="1">
      <c r="B15" s="44"/>
      <c r="C15" s="85"/>
      <c r="D15" s="85"/>
      <c r="E15" s="85"/>
      <c r="F15" s="85"/>
      <c r="G15" s="85"/>
      <c r="H15" s="85"/>
      <c r="I15" s="85"/>
      <c r="J15" s="85"/>
      <c r="K15" s="85"/>
      <c r="L15" s="85"/>
      <c r="M15" s="85"/>
      <c r="N15" s="85"/>
      <c r="O15" s="85"/>
      <c r="P15" s="44"/>
      <c r="Q15" s="44"/>
      <c r="R15" s="130"/>
    </row>
    <row r="16" spans="1:23" ht="14.65" customHeight="1">
      <c r="B16" s="44"/>
      <c r="C16" s="489" t="s">
        <v>360</v>
      </c>
      <c r="D16" s="489"/>
      <c r="E16" s="489"/>
      <c r="F16" s="489"/>
      <c r="G16" s="489"/>
      <c r="H16" s="489"/>
      <c r="I16" s="489"/>
      <c r="J16" s="489"/>
      <c r="K16" s="489"/>
      <c r="L16" s="489"/>
      <c r="M16" s="489"/>
      <c r="N16" s="489"/>
      <c r="O16" s="489"/>
      <c r="P16" s="44"/>
      <c r="Q16" s="44"/>
      <c r="R16" s="130"/>
    </row>
    <row r="17" spans="1:18" ht="7.15" customHeight="1">
      <c r="B17" s="44"/>
      <c r="C17" s="139"/>
      <c r="D17" s="139"/>
      <c r="E17" s="139"/>
      <c r="F17" s="139"/>
      <c r="G17" s="139"/>
      <c r="H17" s="139"/>
      <c r="I17" s="139"/>
      <c r="J17" s="139"/>
      <c r="K17" s="139"/>
      <c r="L17" s="139"/>
      <c r="M17" s="139"/>
      <c r="N17" s="139"/>
      <c r="O17" s="139"/>
      <c r="P17" s="44"/>
      <c r="Q17" s="44"/>
      <c r="R17" s="130"/>
    </row>
    <row r="18" spans="1:18" ht="26.65" customHeight="1" thickBot="1">
      <c r="B18" s="44"/>
      <c r="C18" s="503" t="s">
        <v>142</v>
      </c>
      <c r="D18" s="503"/>
      <c r="E18" s="290"/>
      <c r="F18" s="503" t="s">
        <v>143</v>
      </c>
      <c r="G18" s="503"/>
      <c r="H18" s="503"/>
      <c r="I18" s="503" t="s">
        <v>309</v>
      </c>
      <c r="J18" s="503"/>
      <c r="K18" s="503"/>
      <c r="L18" s="503" t="s">
        <v>310</v>
      </c>
      <c r="M18" s="503"/>
      <c r="N18" s="503"/>
      <c r="O18" s="503" t="s">
        <v>311</v>
      </c>
      <c r="P18" s="503"/>
      <c r="Q18" s="503"/>
      <c r="R18" s="130"/>
    </row>
    <row r="19" spans="1:18" ht="17.100000000000001" customHeight="1">
      <c r="B19" s="44"/>
      <c r="C19" s="711"/>
      <c r="D19" s="712"/>
      <c r="E19" s="713"/>
      <c r="F19" s="717"/>
      <c r="G19" s="712"/>
      <c r="H19" s="713"/>
      <c r="I19" s="698">
        <v>0</v>
      </c>
      <c r="J19" s="699"/>
      <c r="K19" s="700"/>
      <c r="L19" s="698">
        <v>0</v>
      </c>
      <c r="M19" s="699"/>
      <c r="N19" s="700"/>
      <c r="O19" s="698">
        <v>0</v>
      </c>
      <c r="P19" s="699"/>
      <c r="Q19" s="705"/>
      <c r="R19" s="130"/>
    </row>
    <row r="20" spans="1:18" ht="17.100000000000001" customHeight="1" thickBot="1">
      <c r="B20" s="44"/>
      <c r="C20" s="714"/>
      <c r="D20" s="715"/>
      <c r="E20" s="716"/>
      <c r="F20" s="718"/>
      <c r="G20" s="715"/>
      <c r="H20" s="716"/>
      <c r="I20" s="701">
        <v>0</v>
      </c>
      <c r="J20" s="702"/>
      <c r="K20" s="703"/>
      <c r="L20" s="701">
        <v>0</v>
      </c>
      <c r="M20" s="702"/>
      <c r="N20" s="703"/>
      <c r="O20" s="701">
        <v>0</v>
      </c>
      <c r="P20" s="702"/>
      <c r="Q20" s="706"/>
      <c r="R20" s="130"/>
    </row>
    <row r="21" spans="1:18" ht="7.5" customHeight="1">
      <c r="B21" s="44"/>
      <c r="C21" s="85"/>
      <c r="D21" s="85"/>
      <c r="E21" s="85"/>
      <c r="F21" s="85"/>
      <c r="G21" s="85"/>
      <c r="H21" s="155"/>
      <c r="I21" s="85"/>
      <c r="J21" s="85"/>
      <c r="K21" s="155"/>
      <c r="L21" s="85"/>
      <c r="M21" s="85"/>
      <c r="N21" s="85"/>
      <c r="O21" s="85"/>
      <c r="P21" s="44"/>
      <c r="Q21" s="44"/>
      <c r="R21" s="130"/>
    </row>
    <row r="22" spans="1:18" ht="23.1" customHeight="1">
      <c r="B22" s="44"/>
      <c r="C22" s="710" t="s">
        <v>361</v>
      </c>
      <c r="D22" s="710"/>
      <c r="E22" s="710"/>
      <c r="F22" s="710"/>
      <c r="G22" s="710"/>
      <c r="H22" s="710"/>
      <c r="I22" s="710"/>
      <c r="J22" s="710"/>
      <c r="K22" s="710"/>
      <c r="L22" s="710"/>
      <c r="M22" s="710"/>
      <c r="N22" s="710"/>
      <c r="O22" s="710"/>
      <c r="P22" s="710"/>
      <c r="Q22" s="710"/>
      <c r="R22" s="130"/>
    </row>
    <row r="23" spans="1:18">
      <c r="A23" s="91"/>
      <c r="B23" s="291"/>
      <c r="C23" s="291"/>
      <c r="D23" s="291"/>
      <c r="E23" s="291"/>
      <c r="F23" s="291"/>
      <c r="G23" s="291"/>
      <c r="H23" s="291"/>
      <c r="I23" s="291"/>
      <c r="J23" s="291"/>
      <c r="K23" s="291"/>
      <c r="L23" s="291"/>
      <c r="M23" s="291"/>
      <c r="N23" s="291"/>
      <c r="O23" s="291"/>
      <c r="P23" s="291"/>
      <c r="Q23" s="291"/>
      <c r="R23" s="291"/>
    </row>
    <row r="24" spans="1:18" ht="14.1" customHeight="1">
      <c r="A24" s="91"/>
      <c r="B24" s="289"/>
      <c r="C24" s="212" t="s">
        <v>362</v>
      </c>
      <c r="D24" s="289"/>
      <c r="E24" s="289"/>
      <c r="F24" s="289"/>
      <c r="G24" s="289"/>
      <c r="H24" s="289"/>
      <c r="I24" s="289"/>
      <c r="J24" s="289"/>
      <c r="K24" s="289"/>
      <c r="L24" s="289"/>
      <c r="M24" s="289"/>
      <c r="N24" s="289"/>
      <c r="O24" s="289"/>
      <c r="P24" s="289"/>
      <c r="Q24" s="289"/>
      <c r="R24" s="289"/>
    </row>
    <row r="25" spans="1:18" ht="7.5" customHeight="1">
      <c r="A25" s="91"/>
      <c r="B25" s="130"/>
      <c r="C25" s="130"/>
      <c r="D25" s="130"/>
      <c r="E25" s="130"/>
      <c r="F25" s="130"/>
      <c r="G25" s="130"/>
      <c r="H25" s="130"/>
      <c r="I25" s="130"/>
      <c r="J25" s="130"/>
      <c r="K25" s="130"/>
      <c r="L25" s="130"/>
      <c r="M25" s="130"/>
      <c r="N25" s="130"/>
      <c r="O25" s="130"/>
      <c r="P25" s="130"/>
      <c r="Q25" s="130"/>
      <c r="R25" s="130"/>
    </row>
    <row r="26" spans="1:18" ht="13.9" customHeight="1">
      <c r="A26" s="91"/>
      <c r="B26" s="130"/>
      <c r="C26" s="719" t="s">
        <v>363</v>
      </c>
      <c r="D26" s="719"/>
      <c r="E26" s="719"/>
      <c r="F26" s="719"/>
      <c r="G26" s="719"/>
      <c r="H26" s="719"/>
      <c r="I26" s="719"/>
      <c r="J26" s="719"/>
      <c r="K26" s="719"/>
      <c r="L26" s="719"/>
      <c r="M26" s="719"/>
      <c r="N26" s="719"/>
      <c r="O26" s="719"/>
      <c r="P26" s="719"/>
      <c r="Q26" s="719"/>
      <c r="R26" s="130"/>
    </row>
    <row r="27" spans="1:18" ht="7.15" customHeight="1" thickBot="1">
      <c r="A27" s="91"/>
      <c r="B27" s="130"/>
      <c r="C27" s="130"/>
      <c r="D27" s="130"/>
      <c r="E27" s="130"/>
      <c r="F27" s="130"/>
      <c r="G27" s="130"/>
      <c r="H27" s="130"/>
      <c r="I27" s="130"/>
      <c r="J27" s="130"/>
      <c r="K27" s="130"/>
      <c r="L27" s="130"/>
      <c r="M27" s="130"/>
      <c r="N27" s="130"/>
      <c r="O27" s="130"/>
      <c r="P27" s="130"/>
      <c r="Q27" s="130"/>
      <c r="R27" s="130"/>
    </row>
    <row r="28" spans="1:18" ht="127.5" customHeight="1" thickBot="1">
      <c r="A28" s="91"/>
      <c r="B28" s="130"/>
      <c r="C28" s="707"/>
      <c r="D28" s="708"/>
      <c r="E28" s="708"/>
      <c r="F28" s="708"/>
      <c r="G28" s="708"/>
      <c r="H28" s="708"/>
      <c r="I28" s="708"/>
      <c r="J28" s="708"/>
      <c r="K28" s="708"/>
      <c r="L28" s="708"/>
      <c r="M28" s="708"/>
      <c r="N28" s="708"/>
      <c r="O28" s="708"/>
      <c r="P28" s="708"/>
      <c r="Q28" s="709"/>
      <c r="R28" s="130"/>
    </row>
    <row r="29" spans="1:18">
      <c r="A29" s="91"/>
      <c r="B29" s="130"/>
      <c r="C29" s="130"/>
      <c r="D29" s="130"/>
      <c r="E29" s="130"/>
      <c r="F29" s="130"/>
      <c r="G29" s="130"/>
      <c r="H29" s="130"/>
      <c r="I29" s="130"/>
      <c r="J29" s="130"/>
      <c r="K29" s="130"/>
      <c r="L29" s="130"/>
      <c r="M29" s="130"/>
      <c r="N29" s="130"/>
      <c r="O29" s="130"/>
      <c r="P29" s="130"/>
      <c r="Q29" s="130"/>
      <c r="R29" s="130"/>
    </row>
    <row r="30" spans="1:18">
      <c r="A30" s="91"/>
      <c r="B30" s="91"/>
      <c r="C30" s="91"/>
      <c r="D30" s="91"/>
      <c r="E30" s="91"/>
      <c r="F30" s="91"/>
      <c r="G30" s="91"/>
      <c r="H30" s="91"/>
      <c r="I30" s="91"/>
      <c r="J30" s="91"/>
      <c r="K30" s="91"/>
      <c r="L30" s="91"/>
      <c r="M30" s="91"/>
      <c r="N30" s="91"/>
      <c r="O30" s="91"/>
      <c r="P30" s="91"/>
      <c r="Q30" s="91"/>
      <c r="R30" s="91"/>
    </row>
    <row r="31" spans="1:18" ht="14.1" customHeight="1">
      <c r="A31" s="91"/>
      <c r="B31" s="289"/>
      <c r="C31" s="142" t="s">
        <v>364</v>
      </c>
      <c r="D31" s="289"/>
      <c r="E31" s="289"/>
      <c r="F31" s="289"/>
      <c r="G31" s="289"/>
      <c r="H31" s="289"/>
      <c r="I31" s="289"/>
      <c r="J31" s="289"/>
      <c r="K31" s="289"/>
      <c r="L31" s="289"/>
      <c r="M31" s="289"/>
      <c r="N31" s="289"/>
      <c r="O31" s="289"/>
      <c r="P31" s="289"/>
      <c r="Q31" s="289"/>
      <c r="R31" s="289"/>
    </row>
    <row r="32" spans="1:18" ht="7.5" customHeight="1">
      <c r="A32" s="91"/>
      <c r="B32" s="130"/>
      <c r="C32" s="130"/>
      <c r="D32" s="130"/>
      <c r="E32" s="130"/>
      <c r="F32" s="130"/>
      <c r="G32" s="130"/>
      <c r="H32" s="130"/>
      <c r="I32" s="130"/>
      <c r="J32" s="130"/>
      <c r="K32" s="130"/>
      <c r="L32" s="130"/>
      <c r="M32" s="130"/>
      <c r="N32" s="130"/>
      <c r="O32" s="130"/>
      <c r="P32" s="130"/>
      <c r="Q32" s="130"/>
      <c r="R32" s="130"/>
    </row>
    <row r="33" spans="1:23" ht="54" customHeight="1" thickBot="1">
      <c r="A33" s="91"/>
      <c r="B33" s="130"/>
      <c r="C33" s="752" t="s">
        <v>365</v>
      </c>
      <c r="D33" s="704"/>
      <c r="E33" s="704"/>
      <c r="F33" s="704" t="s">
        <v>366</v>
      </c>
      <c r="G33" s="704"/>
      <c r="H33" s="704"/>
      <c r="I33" s="704"/>
      <c r="J33" s="704" t="s">
        <v>367</v>
      </c>
      <c r="K33" s="704"/>
      <c r="L33" s="704"/>
      <c r="M33" s="704"/>
      <c r="N33" s="704"/>
      <c r="O33" s="704" t="s">
        <v>368</v>
      </c>
      <c r="P33" s="724"/>
      <c r="Q33" s="750" t="s">
        <v>13</v>
      </c>
      <c r="R33" s="130"/>
      <c r="T33" s="316"/>
    </row>
    <row r="34" spans="1:23" ht="24" customHeight="1" thickBot="1">
      <c r="A34" s="91"/>
      <c r="B34" s="130"/>
      <c r="C34" s="725" t="s">
        <v>369</v>
      </c>
      <c r="D34" s="725"/>
      <c r="E34" s="725"/>
      <c r="F34" s="725" t="s">
        <v>370</v>
      </c>
      <c r="G34" s="725"/>
      <c r="H34" s="725"/>
      <c r="I34" s="725"/>
      <c r="J34" s="725" t="s">
        <v>370</v>
      </c>
      <c r="K34" s="725"/>
      <c r="L34" s="725"/>
      <c r="M34" s="725"/>
      <c r="N34" s="725"/>
      <c r="O34" s="725" t="s">
        <v>61</v>
      </c>
      <c r="P34" s="725"/>
      <c r="Q34" s="750"/>
      <c r="R34" s="130"/>
    </row>
    <row r="35" spans="1:23">
      <c r="A35" s="91"/>
      <c r="B35" s="130"/>
      <c r="C35" s="753" t="str">
        <f>IF('3. Summary of measures covered '!C30="","",'3. Summary of measures covered '!C30)</f>
        <v>Indiquez ici la mesure et son numéro exemple : ME1 - Thermopompe</v>
      </c>
      <c r="D35" s="754"/>
      <c r="E35" s="755"/>
      <c r="F35" s="761" t="str">
        <f>IF('3. Summary of measures covered '!E30="","",'3. Summary of measures covered '!E30)</f>
        <v/>
      </c>
      <c r="G35" s="761"/>
      <c r="H35" s="761"/>
      <c r="I35" s="753"/>
      <c r="J35" s="758"/>
      <c r="K35" s="759"/>
      <c r="L35" s="759"/>
      <c r="M35" s="759"/>
      <c r="N35" s="760"/>
      <c r="O35" s="726" t="str">
        <f>IFERROR(J35/F35,"")</f>
        <v/>
      </c>
      <c r="P35" s="727"/>
      <c r="Q35" s="341"/>
      <c r="R35" s="130"/>
    </row>
    <row r="36" spans="1:23">
      <c r="A36" s="91"/>
      <c r="B36" s="130"/>
      <c r="C36" s="746" t="str">
        <f>IF('3. Summary of measures covered '!C31="","",'3. Summary of measures covered '!C31)</f>
        <v/>
      </c>
      <c r="D36" s="756"/>
      <c r="E36" s="757"/>
      <c r="F36" s="745" t="str">
        <f>IF('3. Summary of measures covered '!E31="","",'3. Summary of measures covered '!E31)</f>
        <v/>
      </c>
      <c r="G36" s="745"/>
      <c r="H36" s="745"/>
      <c r="I36" s="746"/>
      <c r="J36" s="747"/>
      <c r="K36" s="748"/>
      <c r="L36" s="748"/>
      <c r="M36" s="748"/>
      <c r="N36" s="749"/>
      <c r="O36" s="728" t="str">
        <f t="shared" ref="O36:O42" si="0">IFERROR(J36/F36,"")</f>
        <v/>
      </c>
      <c r="P36" s="729"/>
      <c r="Q36" s="341"/>
      <c r="R36" s="130"/>
    </row>
    <row r="37" spans="1:23">
      <c r="A37" s="91"/>
      <c r="B37" s="130"/>
      <c r="C37" s="746" t="str">
        <f>IF('3. Summary of measures covered '!C32="","",'3. Summary of measures covered '!C32)</f>
        <v/>
      </c>
      <c r="D37" s="756"/>
      <c r="E37" s="757"/>
      <c r="F37" s="745" t="str">
        <f>IF('3. Summary of measures covered '!E32="","",'3. Summary of measures covered '!E32)</f>
        <v/>
      </c>
      <c r="G37" s="745"/>
      <c r="H37" s="745"/>
      <c r="I37" s="746"/>
      <c r="J37" s="747"/>
      <c r="K37" s="748"/>
      <c r="L37" s="748"/>
      <c r="M37" s="748"/>
      <c r="N37" s="749"/>
      <c r="O37" s="728" t="str">
        <f t="shared" si="0"/>
        <v/>
      </c>
      <c r="P37" s="729"/>
      <c r="Q37" s="341"/>
      <c r="R37" s="130"/>
    </row>
    <row r="38" spans="1:23">
      <c r="A38" s="91"/>
      <c r="B38" s="130"/>
      <c r="C38" s="746" t="str">
        <f>IF('3. Summary of measures covered '!C33="","",'3. Summary of measures covered '!C33)</f>
        <v/>
      </c>
      <c r="D38" s="756"/>
      <c r="E38" s="757"/>
      <c r="F38" s="745" t="str">
        <f>IF('3. Summary of measures covered '!E33="","",'3. Summary of measures covered '!E33)</f>
        <v/>
      </c>
      <c r="G38" s="745"/>
      <c r="H38" s="745"/>
      <c r="I38" s="746"/>
      <c r="J38" s="747"/>
      <c r="K38" s="748"/>
      <c r="L38" s="748"/>
      <c r="M38" s="748"/>
      <c r="N38" s="749"/>
      <c r="O38" s="728" t="str">
        <f t="shared" si="0"/>
        <v/>
      </c>
      <c r="P38" s="729"/>
      <c r="Q38" s="341"/>
      <c r="R38" s="130"/>
    </row>
    <row r="39" spans="1:23">
      <c r="A39" s="91"/>
      <c r="B39" s="130"/>
      <c r="C39" s="746" t="str">
        <f>IF('3. Summary of measures covered '!C34="","",'3. Summary of measures covered '!C34)</f>
        <v/>
      </c>
      <c r="D39" s="756"/>
      <c r="E39" s="757"/>
      <c r="F39" s="745" t="str">
        <f>IF('3. Summary of measures covered '!E34="","",'3. Summary of measures covered '!E34)</f>
        <v/>
      </c>
      <c r="G39" s="745"/>
      <c r="H39" s="745"/>
      <c r="I39" s="746"/>
      <c r="J39" s="747"/>
      <c r="K39" s="748"/>
      <c r="L39" s="748"/>
      <c r="M39" s="748"/>
      <c r="N39" s="749"/>
      <c r="O39" s="728" t="str">
        <f t="shared" si="0"/>
        <v/>
      </c>
      <c r="P39" s="729"/>
      <c r="Q39" s="341"/>
      <c r="R39" s="130"/>
    </row>
    <row r="40" spans="1:23">
      <c r="A40" s="91"/>
      <c r="B40" s="130"/>
      <c r="C40" s="746" t="str">
        <f>IF('3. Summary of measures covered '!C35="","",'3. Summary of measures covered '!C35)</f>
        <v/>
      </c>
      <c r="D40" s="756"/>
      <c r="E40" s="757"/>
      <c r="F40" s="745" t="str">
        <f>IF('3. Summary of measures covered '!E35="","",'3. Summary of measures covered '!E35)</f>
        <v/>
      </c>
      <c r="G40" s="745"/>
      <c r="H40" s="745"/>
      <c r="I40" s="746"/>
      <c r="J40" s="747"/>
      <c r="K40" s="748"/>
      <c r="L40" s="748"/>
      <c r="M40" s="748"/>
      <c r="N40" s="749"/>
      <c r="O40" s="728" t="str">
        <f t="shared" si="0"/>
        <v/>
      </c>
      <c r="P40" s="729"/>
      <c r="Q40" s="341"/>
      <c r="R40" s="130"/>
    </row>
    <row r="41" spans="1:23">
      <c r="A41" s="91"/>
      <c r="B41" s="130"/>
      <c r="C41" s="746" t="str">
        <f>IF('3. Summary of measures covered '!C36="","",'3. Summary of measures covered '!C36)</f>
        <v/>
      </c>
      <c r="D41" s="756"/>
      <c r="E41" s="757"/>
      <c r="F41" s="745" t="str">
        <f>IF('3. Summary of measures covered '!E36="","",'3. Summary of measures covered '!E36)</f>
        <v/>
      </c>
      <c r="G41" s="745"/>
      <c r="H41" s="745"/>
      <c r="I41" s="746"/>
      <c r="J41" s="747"/>
      <c r="K41" s="748"/>
      <c r="L41" s="748"/>
      <c r="M41" s="748"/>
      <c r="N41" s="749"/>
      <c r="O41" s="728" t="str">
        <f t="shared" si="0"/>
        <v/>
      </c>
      <c r="P41" s="729"/>
      <c r="Q41" s="341"/>
      <c r="R41" s="130"/>
    </row>
    <row r="42" spans="1:23" ht="15" thickBot="1">
      <c r="A42" s="91"/>
      <c r="B42" s="130"/>
      <c r="C42" s="746" t="str">
        <f>IF('3. Summary of measures covered '!C37="","",'3. Summary of measures covered '!C37)</f>
        <v/>
      </c>
      <c r="D42" s="756"/>
      <c r="E42" s="757"/>
      <c r="F42" s="745" t="str">
        <f>IF('3. Summary of measures covered '!E37="","",'3. Summary of measures covered '!E37)</f>
        <v/>
      </c>
      <c r="G42" s="745"/>
      <c r="H42" s="745"/>
      <c r="I42" s="746"/>
      <c r="J42" s="764"/>
      <c r="K42" s="765"/>
      <c r="L42" s="765"/>
      <c r="M42" s="765"/>
      <c r="N42" s="766"/>
      <c r="O42" s="728" t="str">
        <f t="shared" si="0"/>
        <v/>
      </c>
      <c r="P42" s="729"/>
      <c r="Q42" s="341"/>
      <c r="R42" s="130"/>
    </row>
    <row r="43" spans="1:23" ht="10.15" customHeight="1">
      <c r="A43" s="91"/>
      <c r="B43" s="130"/>
      <c r="C43" s="107"/>
      <c r="D43" s="50"/>
      <c r="E43" s="50"/>
      <c r="F43" s="62"/>
      <c r="G43" s="62"/>
      <c r="H43" s="62"/>
      <c r="I43" s="62"/>
      <c r="J43" s="62"/>
      <c r="K43" s="62"/>
      <c r="L43" s="62"/>
      <c r="M43" s="62"/>
      <c r="N43" s="62"/>
      <c r="O43" s="62"/>
      <c r="P43" s="62"/>
      <c r="Q43" s="62"/>
      <c r="R43" s="62"/>
    </row>
    <row r="44" spans="1:23">
      <c r="A44" s="91"/>
      <c r="B44" s="44"/>
      <c r="C44" s="216" t="s">
        <v>371</v>
      </c>
      <c r="D44" s="50"/>
      <c r="E44" s="50"/>
      <c r="F44" s="62"/>
      <c r="G44" s="62"/>
      <c r="H44" s="62"/>
      <c r="I44" s="62"/>
      <c r="J44" s="62"/>
      <c r="K44" s="62"/>
      <c r="L44" s="62"/>
      <c r="M44" s="62"/>
      <c r="N44" s="62"/>
      <c r="O44" s="62"/>
      <c r="P44" s="44"/>
      <c r="Q44" s="62"/>
      <c r="R44" s="62"/>
      <c r="S44" s="302"/>
    </row>
    <row r="45" spans="1:23" s="70" customFormat="1">
      <c r="A45" s="91"/>
      <c r="C45" s="219"/>
      <c r="D45" s="84"/>
      <c r="E45" s="84"/>
      <c r="F45" s="220"/>
      <c r="G45" s="220"/>
      <c r="H45" s="220"/>
      <c r="I45" s="220"/>
      <c r="J45" s="220"/>
      <c r="K45" s="220"/>
      <c r="L45" s="220"/>
      <c r="M45" s="220"/>
      <c r="N45" s="220"/>
      <c r="O45" s="220"/>
      <c r="P45" s="220"/>
      <c r="Q45" s="220"/>
      <c r="R45" s="220"/>
      <c r="S45" s="302"/>
      <c r="T45" s="302"/>
      <c r="U45" s="302"/>
      <c r="V45" s="302"/>
      <c r="W45" s="302"/>
    </row>
    <row r="46" spans="1:23" s="70" customFormat="1" ht="14.1" customHeight="1">
      <c r="A46" s="91"/>
      <c r="B46" s="212"/>
      <c r="C46" s="212" t="s">
        <v>372</v>
      </c>
      <c r="D46" s="211"/>
      <c r="E46" s="211"/>
      <c r="F46" s="211"/>
      <c r="G46" s="211"/>
      <c r="H46" s="211"/>
      <c r="I46" s="211"/>
      <c r="J46" s="211"/>
      <c r="K46" s="211"/>
      <c r="L46" s="211"/>
      <c r="M46" s="211"/>
      <c r="N46" s="211"/>
      <c r="O46" s="211"/>
      <c r="P46" s="211"/>
      <c r="Q46" s="211"/>
      <c r="R46" s="211"/>
      <c r="S46" s="302"/>
      <c r="T46" s="302"/>
      <c r="U46" s="302"/>
      <c r="V46" s="302"/>
      <c r="W46" s="302"/>
    </row>
    <row r="47" spans="1:23" s="70" customFormat="1" ht="7.5" customHeight="1" thickBot="1">
      <c r="A47" s="91"/>
      <c r="B47" s="130"/>
      <c r="C47" s="130"/>
      <c r="D47" s="130"/>
      <c r="E47" s="130"/>
      <c r="F47" s="130"/>
      <c r="G47" s="130"/>
      <c r="H47" s="130"/>
      <c r="I47" s="130"/>
      <c r="J47" s="130"/>
      <c r="K47" s="130"/>
      <c r="L47" s="130"/>
      <c r="M47" s="130"/>
      <c r="N47" s="130"/>
      <c r="O47" s="130"/>
      <c r="P47" s="130"/>
      <c r="Q47" s="130"/>
      <c r="R47" s="130"/>
      <c r="S47" s="302"/>
      <c r="T47" s="302"/>
      <c r="U47" s="302"/>
      <c r="V47" s="302"/>
      <c r="W47" s="302"/>
    </row>
    <row r="48" spans="1:23" s="70" customFormat="1" ht="128.1" customHeight="1" thickBot="1">
      <c r="A48" s="91"/>
      <c r="B48" s="130"/>
      <c r="C48" s="707"/>
      <c r="D48" s="708"/>
      <c r="E48" s="708"/>
      <c r="F48" s="708"/>
      <c r="G48" s="708"/>
      <c r="H48" s="708"/>
      <c r="I48" s="708"/>
      <c r="J48" s="708"/>
      <c r="K48" s="708"/>
      <c r="L48" s="708"/>
      <c r="M48" s="708"/>
      <c r="N48" s="708"/>
      <c r="O48" s="708"/>
      <c r="P48" s="708"/>
      <c r="Q48" s="709"/>
      <c r="R48" s="130"/>
      <c r="S48" s="302"/>
      <c r="T48" s="302"/>
      <c r="U48" s="302"/>
      <c r="V48" s="302"/>
      <c r="W48" s="302"/>
    </row>
    <row r="49" spans="1:23" s="70" customFormat="1">
      <c r="A49" s="91"/>
      <c r="B49" s="130"/>
      <c r="C49" s="130"/>
      <c r="D49" s="130"/>
      <c r="E49" s="130"/>
      <c r="F49" s="130"/>
      <c r="G49" s="130"/>
      <c r="H49" s="130"/>
      <c r="I49" s="130"/>
      <c r="J49" s="130"/>
      <c r="K49" s="130"/>
      <c r="L49" s="130"/>
      <c r="M49" s="130"/>
      <c r="N49" s="130"/>
      <c r="O49" s="130"/>
      <c r="P49" s="130"/>
      <c r="Q49" s="130"/>
      <c r="R49" s="130"/>
      <c r="S49" s="302"/>
      <c r="T49" s="302"/>
      <c r="U49" s="302"/>
      <c r="V49" s="302"/>
      <c r="W49" s="302"/>
    </row>
    <row r="50" spans="1:23" s="70" customFormat="1">
      <c r="A50" s="91"/>
      <c r="C50" s="219"/>
      <c r="D50" s="84"/>
      <c r="E50" s="84"/>
      <c r="F50" s="220"/>
      <c r="G50" s="220"/>
      <c r="H50" s="220"/>
      <c r="I50" s="220"/>
      <c r="J50" s="220"/>
      <c r="K50" s="220"/>
      <c r="L50" s="220"/>
      <c r="M50" s="220"/>
      <c r="N50" s="220"/>
      <c r="O50" s="220"/>
      <c r="P50" s="220"/>
      <c r="Q50" s="220"/>
      <c r="R50" s="220"/>
      <c r="S50" s="302"/>
      <c r="T50" s="302"/>
      <c r="U50" s="302"/>
      <c r="V50" s="302"/>
      <c r="W50" s="302"/>
    </row>
    <row r="51" spans="1:23" s="70" customFormat="1" ht="14.1" customHeight="1">
      <c r="A51" s="91"/>
      <c r="B51" s="212"/>
      <c r="C51" s="212" t="s">
        <v>373</v>
      </c>
      <c r="D51" s="211"/>
      <c r="E51" s="211"/>
      <c r="F51" s="211"/>
      <c r="G51" s="211"/>
      <c r="H51" s="211"/>
      <c r="I51" s="211"/>
      <c r="J51" s="211"/>
      <c r="K51" s="211"/>
      <c r="L51" s="211"/>
      <c r="M51" s="211"/>
      <c r="N51" s="211"/>
      <c r="O51" s="211"/>
      <c r="P51" s="211"/>
      <c r="Q51" s="211"/>
      <c r="R51" s="211"/>
      <c r="S51" s="302"/>
      <c r="T51" s="302"/>
      <c r="U51" s="302"/>
      <c r="V51" s="302"/>
      <c r="W51" s="302"/>
    </row>
    <row r="52" spans="1:23" s="70" customFormat="1" ht="7.5" customHeight="1" thickBot="1">
      <c r="A52" s="91"/>
      <c r="B52" s="130"/>
      <c r="C52" s="130"/>
      <c r="D52" s="130"/>
      <c r="E52" s="130"/>
      <c r="F52" s="130"/>
      <c r="G52" s="130"/>
      <c r="H52" s="130"/>
      <c r="I52" s="130"/>
      <c r="J52" s="130"/>
      <c r="K52" s="130"/>
      <c r="L52" s="130"/>
      <c r="M52" s="130"/>
      <c r="N52" s="130"/>
      <c r="O52" s="130"/>
      <c r="P52" s="130"/>
      <c r="Q52" s="130"/>
      <c r="R52" s="130"/>
      <c r="S52" s="302"/>
      <c r="T52" s="302"/>
      <c r="U52" s="302"/>
      <c r="V52" s="302"/>
      <c r="W52" s="302"/>
    </row>
    <row r="53" spans="1:23" s="70" customFormat="1" ht="128.1" customHeight="1" thickBot="1">
      <c r="A53" s="91"/>
      <c r="B53" s="130"/>
      <c r="C53" s="707"/>
      <c r="D53" s="708"/>
      <c r="E53" s="708"/>
      <c r="F53" s="708"/>
      <c r="G53" s="708"/>
      <c r="H53" s="708"/>
      <c r="I53" s="708"/>
      <c r="J53" s="708"/>
      <c r="K53" s="708"/>
      <c r="L53" s="708"/>
      <c r="M53" s="708"/>
      <c r="N53" s="708"/>
      <c r="O53" s="708"/>
      <c r="P53" s="708"/>
      <c r="Q53" s="709"/>
      <c r="R53" s="130"/>
      <c r="S53" s="302"/>
      <c r="T53" s="302"/>
      <c r="U53" s="302"/>
      <c r="V53" s="302"/>
      <c r="W53" s="302"/>
    </row>
    <row r="54" spans="1:23" s="70" customFormat="1">
      <c r="A54" s="91"/>
      <c r="B54" s="130"/>
      <c r="C54" s="130"/>
      <c r="D54" s="130"/>
      <c r="E54" s="130"/>
      <c r="F54" s="130"/>
      <c r="G54" s="130"/>
      <c r="H54" s="130"/>
      <c r="I54" s="130"/>
      <c r="J54" s="130"/>
      <c r="K54" s="130"/>
      <c r="L54" s="130"/>
      <c r="M54" s="130"/>
      <c r="N54" s="130"/>
      <c r="O54" s="130"/>
      <c r="P54" s="130"/>
      <c r="Q54" s="130"/>
      <c r="R54" s="130"/>
      <c r="S54" s="302"/>
      <c r="T54" s="302"/>
      <c r="U54" s="302"/>
      <c r="V54" s="302"/>
      <c r="W54" s="302"/>
    </row>
    <row r="55" spans="1:23" s="70" customFormat="1">
      <c r="A55" s="91"/>
      <c r="C55" s="219"/>
      <c r="D55" s="84"/>
      <c r="E55" s="84"/>
      <c r="F55" s="220"/>
      <c r="G55" s="220"/>
      <c r="H55" s="220"/>
      <c r="I55" s="220"/>
      <c r="J55" s="220"/>
      <c r="K55" s="220"/>
      <c r="L55" s="220"/>
      <c r="M55" s="220"/>
      <c r="N55" s="220"/>
      <c r="O55" s="220"/>
      <c r="P55" s="220"/>
      <c r="Q55" s="220"/>
      <c r="R55" s="220"/>
      <c r="S55" s="302"/>
      <c r="T55" s="302"/>
      <c r="U55" s="302"/>
      <c r="V55" s="302"/>
      <c r="W55" s="302"/>
    </row>
    <row r="56" spans="1:23" s="70" customFormat="1" ht="14.1" customHeight="1">
      <c r="A56" s="91"/>
      <c r="B56" s="212"/>
      <c r="C56" s="212" t="s">
        <v>374</v>
      </c>
      <c r="D56" s="211"/>
      <c r="E56" s="211"/>
      <c r="F56" s="211"/>
      <c r="G56" s="211"/>
      <c r="H56" s="211"/>
      <c r="I56" s="211"/>
      <c r="J56" s="211"/>
      <c r="K56" s="211"/>
      <c r="L56" s="211"/>
      <c r="M56" s="211"/>
      <c r="N56" s="211"/>
      <c r="O56" s="211"/>
      <c r="P56" s="211"/>
      <c r="Q56" s="211"/>
      <c r="R56" s="211"/>
      <c r="S56" s="302"/>
      <c r="T56" s="302"/>
      <c r="U56" s="302"/>
      <c r="V56" s="302"/>
      <c r="W56" s="302"/>
    </row>
    <row r="57" spans="1:23" s="70" customFormat="1" ht="7.5" customHeight="1" thickBot="1">
      <c r="A57" s="91"/>
      <c r="B57" s="130"/>
      <c r="C57" s="130"/>
      <c r="D57" s="130"/>
      <c r="E57" s="130"/>
      <c r="F57" s="130"/>
      <c r="G57" s="130"/>
      <c r="H57" s="130"/>
      <c r="I57" s="130"/>
      <c r="J57" s="130"/>
      <c r="K57" s="130"/>
      <c r="L57" s="130"/>
      <c r="M57" s="130"/>
      <c r="N57" s="130"/>
      <c r="O57" s="130"/>
      <c r="P57" s="130"/>
      <c r="Q57" s="130"/>
      <c r="R57" s="130"/>
      <c r="S57" s="302"/>
      <c r="T57" s="302"/>
      <c r="U57" s="302"/>
      <c r="V57" s="302"/>
      <c r="W57" s="302"/>
    </row>
    <row r="58" spans="1:23" s="70" customFormat="1" ht="128.1" customHeight="1" thickBot="1">
      <c r="A58" s="91"/>
      <c r="B58" s="130"/>
      <c r="C58" s="707"/>
      <c r="D58" s="708"/>
      <c r="E58" s="708"/>
      <c r="F58" s="708"/>
      <c r="G58" s="708"/>
      <c r="H58" s="708"/>
      <c r="I58" s="708"/>
      <c r="J58" s="708"/>
      <c r="K58" s="708"/>
      <c r="L58" s="708"/>
      <c r="M58" s="708"/>
      <c r="N58" s="708"/>
      <c r="O58" s="708"/>
      <c r="P58" s="708"/>
      <c r="Q58" s="709"/>
      <c r="R58" s="130"/>
      <c r="S58" s="302"/>
      <c r="T58" s="302"/>
      <c r="U58" s="302"/>
      <c r="V58" s="302"/>
      <c r="W58" s="302"/>
    </row>
    <row r="59" spans="1:23" s="70" customFormat="1">
      <c r="A59" s="91"/>
      <c r="B59" s="130"/>
      <c r="C59" s="130"/>
      <c r="D59" s="130"/>
      <c r="E59" s="130"/>
      <c r="F59" s="130"/>
      <c r="G59" s="130"/>
      <c r="H59" s="130"/>
      <c r="I59" s="130"/>
      <c r="J59" s="130"/>
      <c r="K59" s="130"/>
      <c r="L59" s="130"/>
      <c r="M59" s="130"/>
      <c r="N59" s="130"/>
      <c r="O59" s="130"/>
      <c r="P59" s="130"/>
      <c r="Q59" s="130"/>
      <c r="R59" s="130"/>
      <c r="S59" s="302"/>
      <c r="T59" s="302"/>
      <c r="U59" s="302"/>
      <c r="V59" s="302"/>
      <c r="W59" s="302"/>
    </row>
    <row r="60" spans="1:23" s="70" customFormat="1">
      <c r="A60" s="91"/>
      <c r="C60" s="219"/>
      <c r="D60" s="84"/>
      <c r="E60" s="84"/>
      <c r="F60" s="220"/>
      <c r="G60" s="220"/>
      <c r="H60" s="220"/>
      <c r="I60" s="220"/>
      <c r="J60" s="220"/>
      <c r="K60" s="220"/>
      <c r="L60" s="220"/>
      <c r="M60" s="220"/>
      <c r="N60" s="220"/>
      <c r="O60" s="220"/>
      <c r="P60" s="220"/>
      <c r="Q60" s="220"/>
      <c r="R60" s="220"/>
      <c r="S60" s="302"/>
      <c r="T60" s="302"/>
      <c r="U60" s="302"/>
      <c r="V60" s="302"/>
      <c r="W60" s="302"/>
    </row>
    <row r="61" spans="1:23" s="70" customFormat="1" ht="14.1" customHeight="1">
      <c r="A61" s="91"/>
      <c r="B61" s="212"/>
      <c r="C61" s="212" t="s">
        <v>375</v>
      </c>
      <c r="D61" s="211"/>
      <c r="E61" s="211"/>
      <c r="F61" s="211"/>
      <c r="G61" s="211"/>
      <c r="H61" s="211"/>
      <c r="I61" s="211"/>
      <c r="J61" s="211"/>
      <c r="K61" s="211"/>
      <c r="L61" s="211"/>
      <c r="M61" s="211"/>
      <c r="N61" s="211"/>
      <c r="O61" s="211"/>
      <c r="P61" s="211"/>
      <c r="Q61" s="211"/>
      <c r="R61" s="211"/>
      <c r="S61" s="302"/>
      <c r="T61" s="302"/>
      <c r="U61" s="302"/>
      <c r="V61" s="302"/>
      <c r="W61" s="302"/>
    </row>
    <row r="62" spans="1:23" s="70" customFormat="1" ht="7.5" customHeight="1" thickBot="1">
      <c r="A62" s="91"/>
      <c r="B62" s="130"/>
      <c r="C62" s="130"/>
      <c r="D62" s="130"/>
      <c r="E62" s="130"/>
      <c r="F62" s="130"/>
      <c r="G62" s="130"/>
      <c r="H62" s="130"/>
      <c r="I62" s="130"/>
      <c r="J62" s="130"/>
      <c r="K62" s="130"/>
      <c r="L62" s="130"/>
      <c r="M62" s="130"/>
      <c r="N62" s="130"/>
      <c r="O62" s="130"/>
      <c r="P62" s="130"/>
      <c r="Q62" s="130"/>
      <c r="R62" s="130"/>
      <c r="S62" s="302"/>
      <c r="T62" s="302"/>
      <c r="U62" s="302"/>
      <c r="V62" s="302"/>
      <c r="W62" s="302"/>
    </row>
    <row r="63" spans="1:23" s="70" customFormat="1" ht="127.15" customHeight="1" thickBot="1">
      <c r="A63" s="91"/>
      <c r="B63" s="130"/>
      <c r="C63" s="707"/>
      <c r="D63" s="708"/>
      <c r="E63" s="708"/>
      <c r="F63" s="708"/>
      <c r="G63" s="708"/>
      <c r="H63" s="708"/>
      <c r="I63" s="708"/>
      <c r="J63" s="708"/>
      <c r="K63" s="708"/>
      <c r="L63" s="708"/>
      <c r="M63" s="708"/>
      <c r="N63" s="708"/>
      <c r="O63" s="708"/>
      <c r="P63" s="708"/>
      <c r="Q63" s="709"/>
      <c r="R63" s="130"/>
      <c r="S63" s="302"/>
      <c r="T63" s="302"/>
      <c r="U63" s="302"/>
      <c r="V63" s="302"/>
      <c r="W63" s="302"/>
    </row>
    <row r="64" spans="1:23" s="70" customFormat="1">
      <c r="A64" s="91"/>
      <c r="B64" s="130"/>
      <c r="C64" s="130"/>
      <c r="D64" s="130"/>
      <c r="E64" s="130"/>
      <c r="F64" s="130"/>
      <c r="G64" s="130"/>
      <c r="H64" s="130"/>
      <c r="I64" s="130"/>
      <c r="J64" s="130"/>
      <c r="K64" s="130"/>
      <c r="L64" s="130"/>
      <c r="M64" s="130"/>
      <c r="N64" s="130"/>
      <c r="O64" s="130"/>
      <c r="P64" s="130"/>
      <c r="Q64" s="130"/>
      <c r="R64" s="130"/>
      <c r="S64" s="302"/>
      <c r="T64" s="302"/>
      <c r="U64" s="302"/>
      <c r="V64" s="302"/>
      <c r="W64" s="302"/>
    </row>
    <row r="65" spans="1:23" s="70" customFormat="1">
      <c r="A65" s="91"/>
      <c r="C65" s="219"/>
      <c r="D65" s="84"/>
      <c r="E65" s="84"/>
      <c r="F65" s="220"/>
      <c r="G65" s="220"/>
      <c r="H65" s="220"/>
      <c r="I65" s="220"/>
      <c r="J65" s="220"/>
      <c r="K65" s="220"/>
      <c r="L65" s="220"/>
      <c r="M65" s="220"/>
      <c r="N65" s="220"/>
      <c r="O65" s="220"/>
      <c r="P65" s="220"/>
      <c r="Q65" s="220"/>
      <c r="R65" s="220"/>
      <c r="S65" s="302"/>
      <c r="T65" s="302"/>
      <c r="U65" s="302"/>
      <c r="V65" s="302"/>
      <c r="W65" s="302"/>
    </row>
    <row r="66" spans="1:23" s="70" customFormat="1" ht="14.1" customHeight="1">
      <c r="A66" s="91"/>
      <c r="B66" s="212"/>
      <c r="C66" s="212" t="s">
        <v>376</v>
      </c>
      <c r="D66" s="211"/>
      <c r="E66" s="211"/>
      <c r="F66" s="211"/>
      <c r="G66" s="211"/>
      <c r="H66" s="211"/>
      <c r="I66" s="211"/>
      <c r="J66" s="211"/>
      <c r="K66" s="211"/>
      <c r="L66" s="211"/>
      <c r="M66" s="211"/>
      <c r="N66" s="211"/>
      <c r="O66" s="211"/>
      <c r="P66" s="211"/>
      <c r="Q66" s="211"/>
      <c r="R66" s="211"/>
      <c r="S66" s="302"/>
      <c r="T66" s="302"/>
      <c r="U66" s="302"/>
      <c r="V66" s="302"/>
      <c r="W66" s="302"/>
    </row>
    <row r="67" spans="1:23" s="70" customFormat="1" ht="7.5" customHeight="1">
      <c r="A67" s="91"/>
      <c r="B67" s="130"/>
      <c r="C67" s="130"/>
      <c r="D67" s="130"/>
      <c r="E67" s="130"/>
      <c r="F67" s="130"/>
      <c r="G67" s="130"/>
      <c r="H67" s="130"/>
      <c r="I67" s="130"/>
      <c r="J67" s="130"/>
      <c r="K67" s="130"/>
      <c r="L67" s="130"/>
      <c r="M67" s="130"/>
      <c r="N67" s="130"/>
      <c r="O67" s="130"/>
      <c r="P67" s="130"/>
      <c r="Q67" s="130"/>
      <c r="R67" s="130"/>
      <c r="S67" s="302"/>
      <c r="T67" s="302"/>
      <c r="U67" s="302"/>
      <c r="V67" s="302"/>
      <c r="W67" s="302"/>
    </row>
    <row r="68" spans="1:23" s="70" customFormat="1">
      <c r="A68" s="91"/>
      <c r="B68" s="130"/>
      <c r="C68" s="285" t="s">
        <v>377</v>
      </c>
      <c r="D68" s="130"/>
      <c r="E68" s="130"/>
      <c r="F68" s="130"/>
      <c r="G68" s="130"/>
      <c r="H68" s="130"/>
      <c r="I68" s="130"/>
      <c r="J68" s="130"/>
      <c r="K68" s="130"/>
      <c r="L68" s="130"/>
      <c r="M68" s="130"/>
      <c r="N68" s="130"/>
      <c r="O68" s="130"/>
      <c r="P68" s="130"/>
      <c r="Q68" s="130"/>
      <c r="R68" s="130"/>
      <c r="S68" s="302"/>
      <c r="T68" s="302"/>
      <c r="U68" s="302"/>
      <c r="V68" s="302"/>
      <c r="W68" s="302"/>
    </row>
    <row r="69" spans="1:23" s="70" customFormat="1" ht="7.15" customHeight="1">
      <c r="A69" s="91"/>
      <c r="B69" s="130"/>
      <c r="C69" s="285"/>
      <c r="D69" s="130"/>
      <c r="E69" s="130"/>
      <c r="F69" s="130"/>
      <c r="G69" s="130"/>
      <c r="H69" s="130"/>
      <c r="I69" s="130"/>
      <c r="J69" s="130"/>
      <c r="K69" s="130"/>
      <c r="L69" s="130"/>
      <c r="M69" s="130"/>
      <c r="N69" s="130"/>
      <c r="O69" s="130"/>
      <c r="P69" s="130"/>
      <c r="Q69" s="130"/>
      <c r="R69" s="130"/>
      <c r="S69" s="302"/>
      <c r="T69" s="302"/>
      <c r="U69" s="302"/>
      <c r="V69" s="302"/>
      <c r="W69" s="302"/>
    </row>
    <row r="70" spans="1:23" s="70" customFormat="1" ht="30" customHeight="1" thickBot="1">
      <c r="A70" s="91"/>
      <c r="B70" s="130"/>
      <c r="C70" s="762" t="s">
        <v>378</v>
      </c>
      <c r="D70" s="763"/>
      <c r="E70" s="763"/>
      <c r="F70" s="734" t="s">
        <v>379</v>
      </c>
      <c r="G70" s="734"/>
      <c r="H70" s="735"/>
      <c r="I70" s="130"/>
      <c r="J70" s="130"/>
      <c r="K70" s="130"/>
      <c r="L70" s="130"/>
      <c r="M70" s="130"/>
      <c r="N70" s="130"/>
      <c r="O70" s="130"/>
      <c r="P70" s="130"/>
      <c r="Q70" s="130"/>
      <c r="R70" s="130"/>
      <c r="S70" s="302"/>
      <c r="T70" s="302"/>
      <c r="U70" s="302"/>
      <c r="V70" s="302"/>
      <c r="W70" s="302"/>
    </row>
    <row r="71" spans="1:23" s="70" customFormat="1" ht="14.1" customHeight="1">
      <c r="A71" s="91"/>
      <c r="B71" s="130"/>
      <c r="C71" s="730" t="s">
        <v>380</v>
      </c>
      <c r="D71" s="731"/>
      <c r="E71" s="731"/>
      <c r="F71" s="736"/>
      <c r="G71" s="737"/>
      <c r="H71" s="738"/>
      <c r="I71" s="130"/>
      <c r="J71" s="130"/>
      <c r="K71" s="130"/>
      <c r="L71" s="130"/>
      <c r="M71" s="130"/>
      <c r="N71" s="130"/>
      <c r="O71" s="130"/>
      <c r="P71" s="130"/>
      <c r="Q71" s="130"/>
      <c r="R71" s="130"/>
      <c r="S71" s="302"/>
      <c r="T71" s="302"/>
      <c r="U71" s="302"/>
      <c r="V71" s="302"/>
      <c r="W71" s="302"/>
    </row>
    <row r="72" spans="1:23" s="70" customFormat="1" ht="14.1" customHeight="1">
      <c r="A72" s="91"/>
      <c r="B72" s="130"/>
      <c r="C72" s="730" t="s">
        <v>381</v>
      </c>
      <c r="D72" s="731"/>
      <c r="E72" s="731"/>
      <c r="F72" s="739"/>
      <c r="G72" s="740"/>
      <c r="H72" s="741"/>
      <c r="I72" s="130"/>
      <c r="J72" s="130"/>
      <c r="K72" s="130"/>
      <c r="L72" s="130"/>
      <c r="M72" s="130"/>
      <c r="N72" s="130"/>
      <c r="O72" s="130"/>
      <c r="P72" s="130"/>
      <c r="Q72" s="130"/>
      <c r="R72" s="130"/>
      <c r="S72" s="302"/>
      <c r="T72" s="302"/>
      <c r="U72" s="302"/>
      <c r="V72" s="302"/>
      <c r="W72" s="302"/>
    </row>
    <row r="73" spans="1:23" s="70" customFormat="1" ht="14.1" customHeight="1">
      <c r="A73" s="91"/>
      <c r="B73" s="130"/>
      <c r="C73" s="730" t="s">
        <v>382</v>
      </c>
      <c r="D73" s="731"/>
      <c r="E73" s="731"/>
      <c r="F73" s="739"/>
      <c r="G73" s="740"/>
      <c r="H73" s="741"/>
      <c r="I73" s="130"/>
      <c r="J73" s="130"/>
      <c r="K73" s="130"/>
      <c r="L73" s="130"/>
      <c r="M73" s="130"/>
      <c r="N73" s="130"/>
      <c r="O73" s="130"/>
      <c r="P73" s="130"/>
      <c r="Q73" s="130"/>
      <c r="R73" s="130"/>
      <c r="S73" s="302"/>
      <c r="T73" s="302"/>
      <c r="U73" s="302"/>
      <c r="V73" s="302"/>
      <c r="W73" s="302"/>
    </row>
    <row r="74" spans="1:23" s="70" customFormat="1" ht="15" thickBot="1">
      <c r="A74" s="91"/>
      <c r="B74" s="130"/>
      <c r="C74" s="730" t="s">
        <v>383</v>
      </c>
      <c r="D74" s="731"/>
      <c r="E74" s="731"/>
      <c r="F74" s="742"/>
      <c r="G74" s="743"/>
      <c r="H74" s="744"/>
      <c r="I74" s="130"/>
      <c r="J74" s="130"/>
      <c r="K74" s="130"/>
      <c r="L74" s="130"/>
      <c r="M74" s="130"/>
      <c r="N74" s="130"/>
      <c r="O74" s="130"/>
      <c r="P74" s="130"/>
      <c r="Q74" s="130"/>
      <c r="R74" s="130"/>
      <c r="S74" s="302"/>
      <c r="T74" s="302"/>
      <c r="U74" s="302"/>
      <c r="V74" s="302"/>
      <c r="W74" s="302"/>
    </row>
    <row r="75" spans="1:23" s="70" customFormat="1" ht="13.9" customHeight="1">
      <c r="A75" s="91"/>
      <c r="B75" s="130"/>
      <c r="C75" s="732" t="s">
        <v>62</v>
      </c>
      <c r="D75" s="733"/>
      <c r="E75" s="733"/>
      <c r="F75" s="751">
        <f>SUM(F71:H74)</f>
        <v>0</v>
      </c>
      <c r="G75" s="751"/>
      <c r="H75" s="751"/>
      <c r="I75" s="130"/>
      <c r="J75" s="130"/>
      <c r="K75" s="130"/>
      <c r="L75" s="130"/>
      <c r="M75" s="130"/>
      <c r="N75" s="130"/>
      <c r="O75" s="130"/>
      <c r="P75" s="130"/>
      <c r="Q75" s="130"/>
      <c r="R75" s="130"/>
      <c r="S75" s="302"/>
      <c r="T75" s="302"/>
      <c r="U75" s="302"/>
      <c r="V75" s="302"/>
      <c r="W75" s="302"/>
    </row>
    <row r="76" spans="1:23" s="70" customFormat="1">
      <c r="A76" s="91"/>
      <c r="B76" s="130"/>
      <c r="C76" s="130"/>
      <c r="D76" s="130"/>
      <c r="E76" s="130"/>
      <c r="F76" s="130"/>
      <c r="G76" s="130"/>
      <c r="H76" s="130"/>
      <c r="I76" s="130"/>
      <c r="J76" s="130"/>
      <c r="K76" s="130"/>
      <c r="L76" s="130"/>
      <c r="M76" s="130"/>
      <c r="N76" s="130"/>
      <c r="O76" s="130"/>
      <c r="P76" s="130"/>
      <c r="Q76" s="130"/>
      <c r="R76" s="130"/>
      <c r="S76" s="302"/>
      <c r="T76" s="302"/>
      <c r="U76" s="302"/>
      <c r="V76" s="302"/>
      <c r="W76" s="302"/>
    </row>
    <row r="77" spans="1:23" s="70" customFormat="1">
      <c r="A77" s="91"/>
      <c r="F77" s="220"/>
      <c r="G77" s="220"/>
      <c r="H77" s="220"/>
      <c r="I77" s="220"/>
      <c r="J77" s="220"/>
      <c r="K77" s="220"/>
      <c r="L77" s="220"/>
      <c r="M77" s="220"/>
      <c r="N77" s="220"/>
      <c r="O77" s="220"/>
      <c r="P77" s="220"/>
      <c r="Q77" s="220"/>
      <c r="R77" s="220"/>
      <c r="S77" s="302"/>
      <c r="T77" s="302"/>
      <c r="U77" s="302"/>
      <c r="V77" s="302"/>
      <c r="W77" s="302"/>
    </row>
    <row r="78" spans="1:23" s="70" customFormat="1">
      <c r="A78" s="91"/>
      <c r="B78" s="212"/>
      <c r="C78" s="212" t="s">
        <v>384</v>
      </c>
      <c r="D78" s="211"/>
      <c r="E78" s="211"/>
      <c r="F78" s="211"/>
      <c r="G78" s="211"/>
      <c r="H78" s="211"/>
      <c r="I78" s="211"/>
      <c r="J78" s="211"/>
      <c r="K78" s="211"/>
      <c r="L78" s="211"/>
      <c r="M78" s="211"/>
      <c r="N78" s="211"/>
      <c r="O78" s="211"/>
      <c r="P78" s="211"/>
      <c r="Q78" s="211"/>
      <c r="R78" s="211"/>
      <c r="S78" s="302"/>
      <c r="T78" s="302"/>
      <c r="U78" s="302"/>
      <c r="V78" s="302"/>
      <c r="W78" s="302"/>
    </row>
    <row r="79" spans="1:23" s="70" customFormat="1" ht="7.5" customHeight="1" thickBot="1">
      <c r="A79" s="91"/>
      <c r="B79" s="130"/>
      <c r="C79" s="130"/>
      <c r="D79" s="130"/>
      <c r="E79" s="130"/>
      <c r="F79" s="130"/>
      <c r="G79" s="130"/>
      <c r="H79" s="130"/>
      <c r="I79" s="130"/>
      <c r="J79" s="130"/>
      <c r="K79" s="130"/>
      <c r="L79" s="130"/>
      <c r="M79" s="130"/>
      <c r="N79" s="130"/>
      <c r="O79" s="130"/>
      <c r="P79" s="130"/>
      <c r="Q79" s="130"/>
      <c r="R79" s="130"/>
      <c r="S79" s="302"/>
      <c r="T79" s="302"/>
      <c r="U79" s="302"/>
      <c r="V79" s="302"/>
      <c r="W79" s="302"/>
    </row>
    <row r="80" spans="1:23" s="70" customFormat="1" ht="127.15" customHeight="1" thickBot="1">
      <c r="A80" s="91"/>
      <c r="B80" s="130"/>
      <c r="C80" s="707"/>
      <c r="D80" s="708"/>
      <c r="E80" s="708"/>
      <c r="F80" s="708"/>
      <c r="G80" s="708"/>
      <c r="H80" s="708"/>
      <c r="I80" s="708"/>
      <c r="J80" s="708"/>
      <c r="K80" s="708"/>
      <c r="L80" s="708"/>
      <c r="M80" s="708"/>
      <c r="N80" s="708"/>
      <c r="O80" s="708"/>
      <c r="P80" s="708"/>
      <c r="Q80" s="709"/>
      <c r="R80" s="130"/>
      <c r="S80" s="302"/>
      <c r="T80" s="302"/>
      <c r="U80" s="302"/>
      <c r="V80" s="302"/>
      <c r="W80" s="302"/>
    </row>
    <row r="81" spans="1:23" s="70" customFormat="1">
      <c r="A81" s="91"/>
      <c r="B81" s="130"/>
      <c r="C81" s="130"/>
      <c r="D81" s="130"/>
      <c r="E81" s="130"/>
      <c r="F81" s="130"/>
      <c r="G81" s="130"/>
      <c r="H81" s="130"/>
      <c r="I81" s="130"/>
      <c r="J81" s="130"/>
      <c r="K81" s="130"/>
      <c r="L81" s="130"/>
      <c r="M81" s="130"/>
      <c r="N81" s="130"/>
      <c r="O81" s="130"/>
      <c r="P81" s="130"/>
      <c r="Q81" s="130"/>
      <c r="R81" s="130"/>
      <c r="S81" s="302"/>
      <c r="T81" s="302"/>
      <c r="U81" s="302"/>
      <c r="V81" s="302"/>
      <c r="W81" s="302"/>
    </row>
    <row r="82" spans="1:23" s="70" customFormat="1">
      <c r="A82" s="91"/>
      <c r="B82" s="91"/>
      <c r="C82" s="91"/>
      <c r="D82" s="91"/>
      <c r="E82" s="91"/>
      <c r="F82" s="91"/>
      <c r="G82" s="91"/>
      <c r="H82" s="91"/>
      <c r="I82" s="91"/>
      <c r="J82" s="91"/>
      <c r="K82" s="91"/>
      <c r="L82" s="91"/>
      <c r="M82" s="91"/>
      <c r="N82" s="91"/>
      <c r="O82" s="91"/>
      <c r="P82" s="91"/>
      <c r="Q82" s="91"/>
      <c r="R82" s="91"/>
      <c r="S82" s="302"/>
      <c r="T82" s="302"/>
      <c r="U82" s="302"/>
      <c r="V82" s="302"/>
      <c r="W82" s="302"/>
    </row>
    <row r="83" spans="1:23" s="70" customFormat="1" ht="7.15" customHeight="1">
      <c r="B83" s="44"/>
      <c r="C83" s="52"/>
      <c r="D83" s="50"/>
      <c r="E83" s="50"/>
      <c r="F83" s="50"/>
      <c r="G83" s="50"/>
      <c r="H83" s="50"/>
      <c r="I83" s="50"/>
      <c r="J83" s="50"/>
      <c r="K83" s="50"/>
      <c r="L83" s="50"/>
      <c r="M83" s="50"/>
      <c r="N83" s="50"/>
      <c r="O83" s="50"/>
      <c r="P83" s="50"/>
      <c r="Q83" s="50"/>
      <c r="R83" s="50"/>
      <c r="S83" s="302"/>
      <c r="T83" s="302"/>
      <c r="U83" s="302"/>
      <c r="V83" s="302"/>
      <c r="W83" s="302"/>
    </row>
    <row r="84" spans="1:23" s="70" customFormat="1" ht="14.65" customHeight="1">
      <c r="B84" s="44"/>
      <c r="C84" s="48" t="s">
        <v>385</v>
      </c>
      <c r="D84" s="50"/>
      <c r="E84" s="50"/>
      <c r="F84" s="50"/>
      <c r="G84" s="50"/>
      <c r="H84" s="50"/>
      <c r="I84" s="50"/>
      <c r="J84" s="50"/>
      <c r="K84" s="50"/>
      <c r="L84" s="50"/>
      <c r="M84" s="50"/>
      <c r="N84" s="50"/>
      <c r="O84" s="50"/>
      <c r="P84" s="50"/>
      <c r="Q84" s="50"/>
      <c r="R84" s="50"/>
      <c r="S84" s="302"/>
      <c r="T84" s="302"/>
      <c r="U84" s="302"/>
      <c r="V84" s="302"/>
      <c r="W84" s="302"/>
    </row>
    <row r="85" spans="1:23" s="70" customFormat="1" ht="7.15" customHeight="1">
      <c r="B85" s="44"/>
      <c r="C85" s="52"/>
      <c r="D85" s="50"/>
      <c r="E85" s="50"/>
      <c r="F85" s="50"/>
      <c r="G85" s="50"/>
      <c r="H85" s="50"/>
      <c r="I85" s="50"/>
      <c r="J85" s="50"/>
      <c r="K85" s="50"/>
      <c r="L85" s="50"/>
      <c r="M85" s="50"/>
      <c r="N85" s="50"/>
      <c r="O85" s="50"/>
      <c r="P85" s="50"/>
      <c r="Q85" s="50"/>
      <c r="R85" s="50"/>
      <c r="S85" s="302"/>
      <c r="T85" s="302"/>
      <c r="U85" s="302"/>
      <c r="V85" s="302"/>
      <c r="W85" s="302"/>
    </row>
    <row r="86" spans="1:23" ht="14.65" customHeight="1">
      <c r="B86" s="44"/>
      <c r="C86" s="249" t="s">
        <v>386</v>
      </c>
      <c r="D86" s="249"/>
      <c r="E86" s="249"/>
      <c r="F86" s="249"/>
      <c r="G86" s="249"/>
      <c r="H86" s="249"/>
      <c r="I86" s="249"/>
      <c r="J86" s="249"/>
      <c r="K86" s="249"/>
      <c r="L86" s="249"/>
      <c r="M86" s="249"/>
      <c r="N86" s="249"/>
      <c r="O86" s="249"/>
      <c r="P86" s="249"/>
      <c r="Q86" s="44"/>
      <c r="R86" s="44"/>
    </row>
    <row r="87" spans="1:23" ht="7.15" customHeight="1">
      <c r="B87" s="44"/>
      <c r="C87" s="137"/>
      <c r="D87" s="137"/>
      <c r="E87" s="137"/>
      <c r="F87" s="137"/>
      <c r="G87" s="137"/>
      <c r="H87" s="137"/>
      <c r="I87" s="137"/>
      <c r="J87" s="137"/>
      <c r="K87" s="137"/>
      <c r="L87" s="137"/>
      <c r="M87" s="137"/>
      <c r="N87" s="137"/>
      <c r="O87" s="137"/>
      <c r="P87" s="137"/>
      <c r="Q87" s="44"/>
      <c r="R87" s="44"/>
    </row>
    <row r="88" spans="1:23" ht="14.65" customHeight="1">
      <c r="B88" s="44"/>
      <c r="C88" s="250" t="s">
        <v>387</v>
      </c>
      <c r="D88" s="251"/>
      <c r="E88" s="251"/>
      <c r="F88" s="251"/>
      <c r="G88" s="251"/>
      <c r="H88" s="251"/>
      <c r="I88" s="251"/>
      <c r="J88" s="251"/>
      <c r="K88" s="251"/>
      <c r="L88" s="251"/>
      <c r="M88" s="251"/>
      <c r="N88" s="251"/>
      <c r="O88" s="251"/>
      <c r="P88" s="251"/>
      <c r="Q88" s="44"/>
      <c r="R88" s="44"/>
    </row>
    <row r="89" spans="1:23" ht="7.5" customHeight="1">
      <c r="B89" s="44"/>
      <c r="C89" s="85"/>
      <c r="D89" s="85"/>
      <c r="E89" s="85"/>
      <c r="F89" s="85"/>
      <c r="G89" s="85"/>
      <c r="H89" s="85"/>
      <c r="I89" s="85"/>
      <c r="J89" s="85"/>
      <c r="K89" s="85"/>
      <c r="L89" s="85"/>
      <c r="M89" s="85"/>
      <c r="N89" s="85"/>
      <c r="O89" s="85"/>
      <c r="P89" s="85"/>
      <c r="Q89" s="44"/>
      <c r="R89" s="44"/>
    </row>
    <row r="90" spans="1:23" ht="14.1" customHeight="1">
      <c r="B90" s="44"/>
      <c r="C90" s="250" t="s">
        <v>388</v>
      </c>
      <c r="D90" s="251"/>
      <c r="E90" s="251"/>
      <c r="F90" s="251"/>
      <c r="G90" s="251"/>
      <c r="H90" s="251"/>
      <c r="I90" s="251"/>
      <c r="J90" s="251"/>
      <c r="K90" s="251"/>
      <c r="L90" s="251"/>
      <c r="M90" s="251"/>
      <c r="N90" s="251"/>
      <c r="O90" s="251"/>
      <c r="P90" s="251"/>
      <c r="Q90" s="44"/>
      <c r="R90" s="44"/>
    </row>
    <row r="91" spans="1:23" ht="14.1" customHeight="1">
      <c r="B91" s="44"/>
      <c r="C91" s="292" t="s">
        <v>318</v>
      </c>
      <c r="D91" s="98"/>
      <c r="E91" s="98"/>
      <c r="F91" s="98"/>
      <c r="G91" s="98"/>
      <c r="H91" s="98"/>
      <c r="I91" s="98"/>
      <c r="J91" s="98"/>
      <c r="K91" s="98"/>
      <c r="L91" s="98"/>
      <c r="M91" s="98"/>
      <c r="N91" s="98"/>
      <c r="O91" s="98"/>
      <c r="P91" s="251"/>
      <c r="Q91" s="44"/>
      <c r="R91" s="44"/>
    </row>
    <row r="92" spans="1:23" ht="14.1" customHeight="1">
      <c r="B92" s="44"/>
      <c r="C92" s="292" t="s">
        <v>319</v>
      </c>
      <c r="D92" s="98"/>
      <c r="E92" s="98"/>
      <c r="F92" s="98"/>
      <c r="G92" s="98"/>
      <c r="H92" s="98"/>
      <c r="I92" s="98"/>
      <c r="J92" s="98"/>
      <c r="K92" s="98"/>
      <c r="L92" s="98"/>
      <c r="M92" s="98"/>
      <c r="N92" s="98"/>
      <c r="O92" s="98"/>
      <c r="P92" s="251"/>
      <c r="Q92" s="44"/>
      <c r="R92" s="44"/>
    </row>
    <row r="93" spans="1:23" ht="14.1" customHeight="1">
      <c r="B93" s="44"/>
      <c r="C93" s="292" t="s">
        <v>389</v>
      </c>
      <c r="D93" s="293"/>
      <c r="E93" s="293"/>
      <c r="F93" s="293"/>
      <c r="G93" s="293"/>
      <c r="H93" s="293"/>
      <c r="I93" s="293"/>
      <c r="J93" s="293"/>
      <c r="K93" s="293"/>
      <c r="L93" s="293"/>
      <c r="M93" s="293"/>
      <c r="N93" s="293"/>
      <c r="O93" s="293"/>
      <c r="P93" s="251"/>
      <c r="Q93" s="44"/>
      <c r="R93" s="44"/>
    </row>
    <row r="94" spans="1:23" ht="7.5" customHeight="1">
      <c r="B94" s="44"/>
      <c r="C94" s="85"/>
      <c r="D94" s="85"/>
      <c r="E94" s="85"/>
      <c r="F94" s="85"/>
      <c r="G94" s="85"/>
      <c r="H94" s="85"/>
      <c r="I94" s="85"/>
      <c r="J94" s="85"/>
      <c r="K94" s="85"/>
      <c r="L94" s="85"/>
      <c r="M94" s="85"/>
      <c r="N94" s="85"/>
      <c r="O94" s="85"/>
      <c r="P94" s="85"/>
      <c r="Q94" s="50"/>
      <c r="R94" s="50"/>
    </row>
    <row r="95" spans="1:23" s="70" customFormat="1">
      <c r="A95" s="91"/>
      <c r="C95" s="294"/>
      <c r="D95" s="84"/>
      <c r="E95" s="84"/>
      <c r="F95" s="220"/>
      <c r="G95" s="220"/>
      <c r="H95" s="220"/>
      <c r="I95" s="220"/>
      <c r="J95" s="220"/>
      <c r="K95" s="220"/>
      <c r="L95" s="220"/>
      <c r="M95" s="220"/>
      <c r="N95" s="220"/>
      <c r="O95" s="220"/>
      <c r="P95" s="220"/>
      <c r="Q95" s="220"/>
      <c r="R95" s="220"/>
      <c r="S95" s="302"/>
      <c r="T95" s="302"/>
      <c r="U95" s="302"/>
      <c r="V95" s="302"/>
      <c r="W95" s="302"/>
    </row>
    <row r="96" spans="1:23" ht="7.5" customHeight="1">
      <c r="B96" s="44"/>
      <c r="C96" s="85"/>
      <c r="D96" s="85"/>
      <c r="E96" s="85"/>
      <c r="F96" s="85"/>
      <c r="G96" s="85"/>
      <c r="H96" s="85"/>
      <c r="I96" s="85"/>
      <c r="J96" s="85"/>
      <c r="K96" s="220"/>
      <c r="L96" s="220"/>
      <c r="M96" s="84"/>
      <c r="N96" s="84"/>
      <c r="O96" s="84"/>
      <c r="P96" s="84"/>
      <c r="Q96" s="84"/>
    </row>
    <row r="97" spans="2:24">
      <c r="B97" s="44"/>
      <c r="C97" s="149" t="s">
        <v>149</v>
      </c>
      <c r="D97" s="255"/>
      <c r="E97" s="255"/>
      <c r="F97" s="255"/>
      <c r="G97" s="255"/>
      <c r="H97" s="255"/>
      <c r="I97" s="255"/>
      <c r="J97" s="50"/>
      <c r="K97" s="220"/>
      <c r="L97" s="254" t="s">
        <v>289</v>
      </c>
      <c r="P97" s="84"/>
      <c r="Q97" s="84"/>
      <c r="R97" s="84"/>
    </row>
    <row r="98" spans="2:24" ht="6.6" customHeight="1" thickBot="1">
      <c r="B98" s="44"/>
      <c r="C98" s="139"/>
      <c r="D98" s="66"/>
      <c r="E98" s="66"/>
      <c r="F98" s="66"/>
      <c r="G98" s="66"/>
      <c r="H98" s="66"/>
      <c r="I98" s="66"/>
      <c r="J98" s="50"/>
      <c r="K98" s="220"/>
      <c r="L98" s="220"/>
      <c r="O98" s="84"/>
      <c r="P98" s="84"/>
      <c r="Q98" s="84"/>
      <c r="R98" s="84"/>
    </row>
    <row r="99" spans="2:24" ht="32.65" customHeight="1" thickBot="1">
      <c r="B99" s="44"/>
      <c r="C99" s="610"/>
      <c r="D99" s="611"/>
      <c r="E99" s="611"/>
      <c r="F99" s="611"/>
      <c r="G99" s="611"/>
      <c r="H99" s="611"/>
      <c r="I99" s="612"/>
      <c r="J99" s="50"/>
      <c r="K99" s="220"/>
      <c r="L99" s="620" t="s">
        <v>391</v>
      </c>
      <c r="M99" s="620"/>
      <c r="N99" s="620"/>
      <c r="O99" s="620"/>
      <c r="P99" s="620"/>
      <c r="Q99" s="620"/>
      <c r="R99" s="620"/>
    </row>
    <row r="100" spans="2:24" ht="6.6" customHeight="1">
      <c r="B100" s="44"/>
      <c r="C100" s="49"/>
      <c r="D100" s="50"/>
      <c r="E100" s="50"/>
      <c r="F100" s="50"/>
      <c r="G100" s="50"/>
      <c r="H100" s="50"/>
      <c r="I100" s="50"/>
      <c r="J100" s="50"/>
      <c r="K100" s="220"/>
      <c r="O100" s="84"/>
      <c r="P100" s="84"/>
      <c r="Q100" s="84"/>
      <c r="R100" s="84"/>
    </row>
    <row r="101" spans="2:24" ht="14.65" customHeight="1">
      <c r="B101" s="44"/>
      <c r="C101" s="49" t="s">
        <v>285</v>
      </c>
      <c r="D101" s="50"/>
      <c r="E101" s="50"/>
      <c r="F101" s="50"/>
      <c r="G101" s="63" t="s">
        <v>390</v>
      </c>
      <c r="H101" s="49"/>
      <c r="I101" s="50"/>
      <c r="J101" s="50"/>
      <c r="K101" s="220"/>
      <c r="L101" s="256" t="s">
        <v>291</v>
      </c>
      <c r="P101" s="84"/>
    </row>
    <row r="102" spans="2:24" ht="6.6" customHeight="1" thickBot="1">
      <c r="B102" s="44"/>
      <c r="C102" s="49"/>
      <c r="D102" s="50"/>
      <c r="E102" s="50"/>
      <c r="F102" s="50"/>
      <c r="G102" s="50"/>
      <c r="H102" s="50"/>
      <c r="I102" s="50"/>
      <c r="J102" s="50"/>
      <c r="K102" s="220"/>
      <c r="O102" s="84"/>
      <c r="P102" s="84"/>
      <c r="Q102" s="84"/>
      <c r="R102" s="84"/>
    </row>
    <row r="103" spans="2:24" ht="15" thickBot="1">
      <c r="B103" s="44"/>
      <c r="C103" s="610"/>
      <c r="D103" s="612"/>
      <c r="E103" s="50"/>
      <c r="F103" s="50"/>
      <c r="G103" s="721"/>
      <c r="H103" s="722"/>
      <c r="I103" s="723"/>
      <c r="J103" s="50"/>
      <c r="K103" s="220"/>
      <c r="L103" s="621"/>
      <c r="M103" s="622"/>
      <c r="N103" s="622"/>
      <c r="O103" s="622"/>
      <c r="P103" s="622"/>
      <c r="Q103" s="623"/>
    </row>
    <row r="104" spans="2:24" ht="6.6" customHeight="1">
      <c r="B104" s="44"/>
      <c r="C104" s="49"/>
      <c r="D104" s="50"/>
      <c r="E104" s="50"/>
      <c r="F104" s="50"/>
      <c r="G104" s="496" t="s">
        <v>125</v>
      </c>
      <c r="H104" s="496"/>
      <c r="I104" s="496"/>
      <c r="J104" s="50"/>
      <c r="K104" s="220"/>
      <c r="O104" s="160"/>
      <c r="P104" s="160"/>
      <c r="Q104" s="160"/>
      <c r="R104" s="160"/>
    </row>
    <row r="105" spans="2:24">
      <c r="B105" s="44"/>
      <c r="C105" s="49" t="s">
        <v>286</v>
      </c>
      <c r="D105" s="50"/>
      <c r="E105" s="50"/>
      <c r="F105" s="50"/>
      <c r="G105" s="615"/>
      <c r="H105" s="615"/>
      <c r="I105" s="615"/>
      <c r="J105" s="50"/>
      <c r="K105" s="220"/>
      <c r="L105" s="256" t="s">
        <v>292</v>
      </c>
      <c r="P105" s="257" t="s">
        <v>392</v>
      </c>
      <c r="R105" s="84"/>
    </row>
    <row r="106" spans="2:24" ht="6.6" customHeight="1" thickBot="1">
      <c r="B106" s="44"/>
      <c r="C106" s="49"/>
      <c r="D106" s="50"/>
      <c r="E106" s="50"/>
      <c r="F106" s="50"/>
      <c r="G106" s="50"/>
      <c r="H106" s="50"/>
      <c r="I106" s="50"/>
      <c r="J106" s="50"/>
      <c r="K106" s="220"/>
      <c r="O106" s="84"/>
      <c r="P106" s="84"/>
      <c r="Q106" s="84"/>
      <c r="R106" s="84"/>
      <c r="X106" s="258"/>
    </row>
    <row r="107" spans="2:24" ht="15" thickBot="1">
      <c r="B107" s="44"/>
      <c r="C107" s="610"/>
      <c r="D107" s="611"/>
      <c r="E107" s="611"/>
      <c r="F107" s="611"/>
      <c r="G107" s="611"/>
      <c r="H107" s="611"/>
      <c r="I107" s="612"/>
      <c r="J107" s="50"/>
      <c r="K107" s="220"/>
      <c r="L107" s="509"/>
      <c r="M107" s="511"/>
      <c r="N107" s="263"/>
      <c r="O107" s="295"/>
      <c r="P107" s="509"/>
      <c r="Q107" s="511"/>
      <c r="R107" s="84"/>
    </row>
    <row r="108" spans="2:24" ht="6.6" customHeight="1">
      <c r="B108" s="44"/>
      <c r="C108" s="49"/>
      <c r="D108" s="50"/>
      <c r="E108" s="50"/>
      <c r="F108" s="50"/>
      <c r="G108" s="50"/>
      <c r="H108" s="50"/>
      <c r="I108" s="50"/>
      <c r="J108" s="50"/>
      <c r="K108" s="220"/>
      <c r="Q108" s="84"/>
      <c r="R108" s="84"/>
    </row>
    <row r="109" spans="2:24">
      <c r="B109" s="44"/>
      <c r="C109" s="49" t="s">
        <v>287</v>
      </c>
      <c r="D109" s="66"/>
      <c r="E109" s="66"/>
      <c r="F109" s="66"/>
      <c r="G109" s="66"/>
      <c r="H109" s="66"/>
      <c r="I109" s="66"/>
      <c r="J109" s="50"/>
      <c r="K109" s="220"/>
      <c r="L109" s="256" t="s">
        <v>152</v>
      </c>
      <c r="Q109" s="160"/>
      <c r="R109" s="160"/>
    </row>
    <row r="110" spans="2:24" ht="6.6" customHeight="1" thickBot="1">
      <c r="B110" s="44"/>
      <c r="C110" s="49"/>
      <c r="D110" s="50"/>
      <c r="E110" s="50"/>
      <c r="F110" s="50"/>
      <c r="G110" s="50"/>
      <c r="H110" s="50"/>
      <c r="I110" s="50"/>
      <c r="J110" s="50"/>
      <c r="K110" s="220"/>
      <c r="M110" s="84"/>
      <c r="N110" s="84"/>
      <c r="O110" s="84"/>
      <c r="P110" s="84"/>
      <c r="Q110" s="84"/>
      <c r="R110" s="84"/>
    </row>
    <row r="111" spans="2:24" ht="15" thickBot="1">
      <c r="B111" s="44"/>
      <c r="C111" s="607"/>
      <c r="D111" s="608"/>
      <c r="E111" s="608"/>
      <c r="F111" s="608"/>
      <c r="G111" s="608"/>
      <c r="H111" s="608"/>
      <c r="I111" s="609"/>
      <c r="J111" s="50"/>
      <c r="K111" s="220"/>
      <c r="L111" s="504"/>
      <c r="M111" s="506"/>
      <c r="N111" s="263"/>
      <c r="Q111" s="260"/>
      <c r="R111" s="264"/>
    </row>
    <row r="112" spans="2:24" ht="14.1" customHeight="1">
      <c r="B112" s="44"/>
      <c r="C112" s="49"/>
      <c r="D112" s="50"/>
      <c r="E112" s="50"/>
      <c r="F112" s="50"/>
      <c r="G112" s="50"/>
      <c r="H112" s="50"/>
      <c r="I112" s="50"/>
      <c r="J112" s="50"/>
      <c r="K112" s="220"/>
      <c r="L112" s="720" t="s">
        <v>125</v>
      </c>
      <c r="M112" s="720"/>
      <c r="N112" s="296"/>
      <c r="Q112" s="84"/>
      <c r="R112" s="265"/>
    </row>
    <row r="113" spans="1:23" ht="14.1" customHeight="1">
      <c r="D113" s="65"/>
      <c r="E113" s="65"/>
      <c r="F113" s="65"/>
      <c r="G113" s="65"/>
      <c r="H113" s="65"/>
      <c r="I113" s="65"/>
      <c r="J113" s="65"/>
      <c r="K113" s="65"/>
      <c r="L113" s="84"/>
      <c r="M113" s="84"/>
      <c r="N113" s="84"/>
      <c r="O113" s="84"/>
      <c r="P113" s="84"/>
      <c r="Q113" s="84"/>
      <c r="R113" s="265"/>
    </row>
    <row r="114" spans="1:23" ht="14.1" customHeight="1">
      <c r="D114" s="65"/>
      <c r="E114" s="65"/>
      <c r="F114" s="65"/>
      <c r="G114" s="65"/>
      <c r="H114" s="65"/>
      <c r="I114" s="65"/>
      <c r="J114" s="65"/>
      <c r="K114" s="65"/>
      <c r="L114" s="84"/>
      <c r="M114" s="84"/>
      <c r="N114" s="84"/>
      <c r="O114" s="84"/>
      <c r="P114" s="84"/>
      <c r="Q114" s="84"/>
      <c r="R114" s="265"/>
    </row>
    <row r="115" spans="1:23" s="70" customFormat="1" ht="14.65" customHeight="1">
      <c r="C115" s="162" t="s">
        <v>156</v>
      </c>
      <c r="D115" s="163"/>
      <c r="E115" s="163"/>
      <c r="F115" s="163"/>
      <c r="G115" s="163"/>
      <c r="H115" s="163"/>
      <c r="I115" s="163"/>
      <c r="J115" s="163"/>
      <c r="K115" s="84"/>
      <c r="L115" s="84"/>
      <c r="M115" s="84"/>
      <c r="N115" s="84"/>
      <c r="O115" s="84"/>
      <c r="P115" s="84"/>
      <c r="Q115" s="84"/>
      <c r="S115" s="302"/>
      <c r="T115" s="302"/>
      <c r="U115" s="302"/>
      <c r="V115" s="302"/>
      <c r="W115" s="302"/>
    </row>
    <row r="116" spans="1:23" s="70" customFormat="1" ht="14.65" customHeight="1">
      <c r="C116" s="165" t="s">
        <v>157</v>
      </c>
      <c r="G116" s="164">
        <f>COUNTBLANK(C99)+COUNTBLANK(C103)+COUNTBLANK(G103)+COUNTBLANK(C107)+COUNTBLANK(C111)+COUNTBLANK(L103)+COUNTBLANK(L107)+COUNTBLANK(P107)+COUNTBLANK(L111)</f>
        <v>9</v>
      </c>
      <c r="H116" s="162" t="str">
        <f>IF(G116=0,"Your form has been completed correctly","One or several mandatory fields have not been completed  ")</f>
        <v xml:space="preserve">One or several mandatory fields have not been completed  </v>
      </c>
      <c r="I116" s="162"/>
      <c r="J116" s="162"/>
      <c r="K116" s="162"/>
      <c r="L116" s="162"/>
      <c r="M116" s="162"/>
      <c r="N116" s="84"/>
      <c r="O116" s="84"/>
      <c r="P116" s="84"/>
      <c r="Q116" s="84"/>
      <c r="S116" s="302"/>
      <c r="T116" s="302"/>
      <c r="U116" s="302"/>
      <c r="V116" s="302"/>
      <c r="W116" s="302"/>
    </row>
    <row r="117" spans="1:23" s="70" customFormat="1" ht="14.65" customHeight="1">
      <c r="C117" s="165"/>
      <c r="F117" s="162"/>
      <c r="G117" s="162"/>
      <c r="H117" s="162"/>
      <c r="I117" s="162"/>
      <c r="J117" s="162"/>
      <c r="K117" s="162"/>
      <c r="L117" s="84"/>
      <c r="M117" s="84"/>
      <c r="N117" s="84"/>
      <c r="O117" s="84"/>
      <c r="P117" s="84"/>
      <c r="Q117" s="84"/>
      <c r="S117" s="302"/>
      <c r="T117" s="302"/>
      <c r="U117" s="302"/>
      <c r="V117" s="302"/>
      <c r="W117" s="302"/>
    </row>
    <row r="118" spans="1:23" s="53" customFormat="1" ht="18">
      <c r="A118"/>
      <c r="C118" s="500" t="s">
        <v>153</v>
      </c>
      <c r="D118" s="501"/>
      <c r="E118" s="501"/>
      <c r="F118" s="501"/>
      <c r="G118" s="501"/>
      <c r="H118" s="501"/>
      <c r="I118" s="501"/>
      <c r="J118" s="501"/>
      <c r="K118" s="501"/>
      <c r="L118" s="501"/>
      <c r="M118" s="501"/>
      <c r="N118" s="501"/>
      <c r="O118" s="501"/>
      <c r="P118" s="501"/>
      <c r="Q118" s="501"/>
      <c r="R118" s="134"/>
      <c r="S118" s="312"/>
      <c r="T118" s="312"/>
      <c r="U118" s="312"/>
      <c r="V118" s="312"/>
      <c r="W118" s="312"/>
    </row>
    <row r="119" spans="1:23" ht="13.9" customHeight="1">
      <c r="C119" s="620" t="s">
        <v>295</v>
      </c>
      <c r="D119" s="620"/>
      <c r="E119" s="620"/>
      <c r="F119" s="620"/>
      <c r="G119" s="620"/>
      <c r="H119" s="620"/>
      <c r="I119" s="620"/>
      <c r="J119" s="620"/>
      <c r="K119" s="620"/>
      <c r="L119" s="620"/>
      <c r="M119" s="620"/>
      <c r="N119" s="620"/>
      <c r="O119" s="620"/>
      <c r="P119" s="620"/>
      <c r="Q119" s="620"/>
      <c r="R119" s="261"/>
    </row>
    <row r="120" spans="1:23">
      <c r="B120" s="645"/>
      <c r="C120" s="645"/>
      <c r="D120" s="645"/>
      <c r="E120" s="645"/>
      <c r="F120" s="645"/>
      <c r="G120" s="645"/>
      <c r="H120" s="645"/>
      <c r="I120" s="645"/>
      <c r="J120" s="645"/>
      <c r="K120" s="645"/>
      <c r="L120" s="645"/>
      <c r="M120" s="645"/>
      <c r="N120" s="645"/>
      <c r="O120" s="645"/>
      <c r="P120" s="645"/>
      <c r="Q120" s="645"/>
      <c r="R120" s="267"/>
    </row>
    <row r="121" spans="1:23" ht="26.1" customHeight="1">
      <c r="C121" s="491" t="s">
        <v>296</v>
      </c>
      <c r="D121" s="491"/>
      <c r="E121" s="491"/>
      <c r="F121" s="491"/>
      <c r="G121" s="491"/>
      <c r="H121" s="491"/>
      <c r="I121" s="491"/>
      <c r="J121" s="491"/>
      <c r="K121" s="491"/>
      <c r="L121" s="491"/>
      <c r="M121" s="491"/>
      <c r="N121" s="491"/>
      <c r="O121" s="491"/>
      <c r="P121" s="491"/>
      <c r="Q121" s="491"/>
      <c r="R121" s="133"/>
    </row>
  </sheetData>
  <sheetProtection algorithmName="SHA-512" hashValue="a401JTBX9obj11q+mTzf0WzgXHm3TEXWPHiKi/wpTMOgUSyZ4sgb6IdoTs2SEE2eUjcC8PQKk9pQshf31lt5wg==" saltValue="eO4K2KV/Lq1HO9LoD2I7/g==" spinCount="100000" sheet="1" selectLockedCells="1"/>
  <mergeCells count="101">
    <mergeCell ref="J42:N42"/>
    <mergeCell ref="J41:N41"/>
    <mergeCell ref="F38:I38"/>
    <mergeCell ref="F39:I39"/>
    <mergeCell ref="F34:I34"/>
    <mergeCell ref="F35:I35"/>
    <mergeCell ref="F36:I36"/>
    <mergeCell ref="F37:I37"/>
    <mergeCell ref="C34:E34"/>
    <mergeCell ref="C70:E70"/>
    <mergeCell ref="C71:E71"/>
    <mergeCell ref="C38:E38"/>
    <mergeCell ref="C39:E39"/>
    <mergeCell ref="C40:E40"/>
    <mergeCell ref="C41:E41"/>
    <mergeCell ref="C42:E42"/>
    <mergeCell ref="J38:N38"/>
    <mergeCell ref="L107:M107"/>
    <mergeCell ref="L103:Q103"/>
    <mergeCell ref="Q33:Q34"/>
    <mergeCell ref="F75:H75"/>
    <mergeCell ref="O36:P36"/>
    <mergeCell ref="O37:P37"/>
    <mergeCell ref="O38:P38"/>
    <mergeCell ref="O39:P39"/>
    <mergeCell ref="C48:Q48"/>
    <mergeCell ref="C33:E33"/>
    <mergeCell ref="J39:N39"/>
    <mergeCell ref="J40:N40"/>
    <mergeCell ref="J33:N33"/>
    <mergeCell ref="C80:Q80"/>
    <mergeCell ref="F42:I42"/>
    <mergeCell ref="L99:R99"/>
    <mergeCell ref="C35:E35"/>
    <mergeCell ref="C36:E36"/>
    <mergeCell ref="C37:E37"/>
    <mergeCell ref="J34:N34"/>
    <mergeCell ref="J35:N35"/>
    <mergeCell ref="J36:N36"/>
    <mergeCell ref="J37:N37"/>
    <mergeCell ref="C73:E73"/>
    <mergeCell ref="C74:E74"/>
    <mergeCell ref="C75:E75"/>
    <mergeCell ref="F70:H70"/>
    <mergeCell ref="F71:H71"/>
    <mergeCell ref="F72:H72"/>
    <mergeCell ref="F73:H73"/>
    <mergeCell ref="F74:H74"/>
    <mergeCell ref="F40:I40"/>
    <mergeCell ref="F41:I41"/>
    <mergeCell ref="C121:Q121"/>
    <mergeCell ref="C26:Q26"/>
    <mergeCell ref="C118:Q118"/>
    <mergeCell ref="C119:Q119"/>
    <mergeCell ref="C107:I107"/>
    <mergeCell ref="L111:M111"/>
    <mergeCell ref="C111:I111"/>
    <mergeCell ref="L112:M112"/>
    <mergeCell ref="P107:Q107"/>
    <mergeCell ref="C99:I99"/>
    <mergeCell ref="C103:D103"/>
    <mergeCell ref="G103:I103"/>
    <mergeCell ref="G104:I105"/>
    <mergeCell ref="O33:P33"/>
    <mergeCell ref="O34:P34"/>
    <mergeCell ref="O35:P35"/>
    <mergeCell ref="B120:Q120"/>
    <mergeCell ref="O41:P41"/>
    <mergeCell ref="O42:P42"/>
    <mergeCell ref="O40:P40"/>
    <mergeCell ref="C53:Q53"/>
    <mergeCell ref="C58:Q58"/>
    <mergeCell ref="C63:Q63"/>
    <mergeCell ref="C72:E72"/>
    <mergeCell ref="L19:N19"/>
    <mergeCell ref="L20:N20"/>
    <mergeCell ref="F33:I33"/>
    <mergeCell ref="O18:Q18"/>
    <mergeCell ref="O19:Q19"/>
    <mergeCell ref="O20:Q20"/>
    <mergeCell ref="C28:Q28"/>
    <mergeCell ref="C22:Q22"/>
    <mergeCell ref="C19:E19"/>
    <mergeCell ref="C20:E20"/>
    <mergeCell ref="F19:H19"/>
    <mergeCell ref="F20:H20"/>
    <mergeCell ref="I19:K19"/>
    <mergeCell ref="I20:K20"/>
    <mergeCell ref="C18:D18"/>
    <mergeCell ref="F18:H18"/>
    <mergeCell ref="I18:K18"/>
    <mergeCell ref="L18:N18"/>
    <mergeCell ref="B5:R5"/>
    <mergeCell ref="J11:K11"/>
    <mergeCell ref="M11:N11"/>
    <mergeCell ref="J12:K12"/>
    <mergeCell ref="M12:N12"/>
    <mergeCell ref="D7:J7"/>
    <mergeCell ref="D6:J6"/>
    <mergeCell ref="O7:Q7"/>
    <mergeCell ref="C16:O16"/>
  </mergeCells>
  <conditionalFormatting sqref="G116">
    <cfRule type="cellIs" dxfId="2" priority="1" operator="greaterThan">
      <formula>0</formula>
    </cfRule>
    <cfRule type="cellIs" dxfId="1" priority="2" operator="equal">
      <formula>0</formula>
    </cfRule>
  </conditionalFormatting>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2787" r:id="rId4" name="Check Box 35">
              <controlPr defaultSize="0" autoFill="0" autoLine="0" autoPict="0">
                <anchor moveWithCells="1">
                  <from>
                    <xdr:col>2</xdr:col>
                    <xdr:colOff>19050</xdr:colOff>
                    <xdr:row>86</xdr:row>
                    <xdr:rowOff>76200</xdr:rowOff>
                  </from>
                  <to>
                    <xdr:col>3</xdr:col>
                    <xdr:colOff>514350</xdr:colOff>
                    <xdr:row>88</xdr:row>
                    <xdr:rowOff>28575</xdr:rowOff>
                  </to>
                </anchor>
              </controlPr>
            </control>
          </mc:Choice>
        </mc:AlternateContent>
        <mc:AlternateContent xmlns:mc="http://schemas.openxmlformats.org/markup-compatibility/2006">
          <mc:Choice Requires="x14">
            <control shapeId="202790" r:id="rId5" name="Check Box 38">
              <controlPr defaultSize="0" autoFill="0" autoLine="0" autoPict="0">
                <anchor moveWithCells="1">
                  <from>
                    <xdr:col>2</xdr:col>
                    <xdr:colOff>19050</xdr:colOff>
                    <xdr:row>89</xdr:row>
                    <xdr:rowOff>0</xdr:rowOff>
                  </from>
                  <to>
                    <xdr:col>3</xdr:col>
                    <xdr:colOff>514350</xdr:colOff>
                    <xdr:row>90</xdr:row>
                    <xdr:rowOff>38100</xdr:rowOff>
                  </to>
                </anchor>
              </controlPr>
            </control>
          </mc:Choice>
        </mc:AlternateContent>
        <mc:AlternateContent xmlns:mc="http://schemas.openxmlformats.org/markup-compatibility/2006">
          <mc:Choice Requires="x14">
            <control shapeId="202791" r:id="rId6" name="Check Box 39">
              <controlPr defaultSize="0" autoFill="0" autoLine="0" autoPict="0">
                <anchor moveWithCells="1">
                  <from>
                    <xdr:col>2</xdr:col>
                    <xdr:colOff>247650</xdr:colOff>
                    <xdr:row>5</xdr:row>
                    <xdr:rowOff>0</xdr:rowOff>
                  </from>
                  <to>
                    <xdr:col>3</xdr:col>
                    <xdr:colOff>714375</xdr:colOff>
                    <xdr:row>5</xdr:row>
                    <xdr:rowOff>209550</xdr:rowOff>
                  </to>
                </anchor>
              </controlPr>
            </control>
          </mc:Choice>
        </mc:AlternateContent>
        <mc:AlternateContent xmlns:mc="http://schemas.openxmlformats.org/markup-compatibility/2006">
          <mc:Choice Requires="x14">
            <control shapeId="202792" r:id="rId7" name="Check Box 40">
              <controlPr defaultSize="0" autoFill="0" autoLine="0" autoPict="0">
                <anchor moveWithCells="1">
                  <from>
                    <xdr:col>2</xdr:col>
                    <xdr:colOff>247650</xdr:colOff>
                    <xdr:row>6</xdr:row>
                    <xdr:rowOff>19050</xdr:rowOff>
                  </from>
                  <to>
                    <xdr:col>3</xdr:col>
                    <xdr:colOff>714375</xdr:colOff>
                    <xdr:row>6</xdr:row>
                    <xdr:rowOff>219075</xdr:rowOff>
                  </to>
                </anchor>
              </controlPr>
            </control>
          </mc:Choice>
        </mc:AlternateContent>
        <mc:AlternateContent xmlns:mc="http://schemas.openxmlformats.org/markup-compatibility/2006">
          <mc:Choice Requires="x14">
            <control shapeId="202793" r:id="rId8" name="Check Box 41">
              <controlPr defaultSize="0" autoFill="0" autoLine="0" autoPict="0">
                <anchor moveWithCells="1">
                  <from>
                    <xdr:col>2</xdr:col>
                    <xdr:colOff>238125</xdr:colOff>
                    <xdr:row>5</xdr:row>
                    <xdr:rowOff>0</xdr:rowOff>
                  </from>
                  <to>
                    <xdr:col>3</xdr:col>
                    <xdr:colOff>704850</xdr:colOff>
                    <xdr:row>5</xdr:row>
                    <xdr:rowOff>200025</xdr:rowOff>
                  </to>
                </anchor>
              </controlPr>
            </control>
          </mc:Choice>
        </mc:AlternateContent>
        <mc:AlternateContent xmlns:mc="http://schemas.openxmlformats.org/markup-compatibility/2006">
          <mc:Choice Requires="x14">
            <control shapeId="202794" r:id="rId9" name="Check Box 42">
              <controlPr defaultSize="0" autoFill="0" autoLine="0" autoPict="0">
                <anchor moveWithCells="1">
                  <from>
                    <xdr:col>2</xdr:col>
                    <xdr:colOff>238125</xdr:colOff>
                    <xdr:row>6</xdr:row>
                    <xdr:rowOff>9525</xdr:rowOff>
                  </from>
                  <to>
                    <xdr:col>3</xdr:col>
                    <xdr:colOff>704850</xdr:colOff>
                    <xdr:row>6</xdr:row>
                    <xdr:rowOff>219075</xdr:rowOff>
                  </to>
                </anchor>
              </controlPr>
            </control>
          </mc:Choice>
        </mc:AlternateContent>
        <mc:AlternateContent xmlns:mc="http://schemas.openxmlformats.org/markup-compatibility/2006">
          <mc:Choice Requires="x14">
            <control shapeId="202795" r:id="rId10" name="Check Box 43">
              <controlPr defaultSize="0" autoFill="0" autoLine="0" autoPict="0">
                <anchor moveWithCells="1">
                  <from>
                    <xdr:col>2</xdr:col>
                    <xdr:colOff>9525</xdr:colOff>
                    <xdr:row>89</xdr:row>
                    <xdr:rowOff>0</xdr:rowOff>
                  </from>
                  <to>
                    <xdr:col>3</xdr:col>
                    <xdr:colOff>514350</xdr:colOff>
                    <xdr:row>90</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C40921D4-378F-4E9B-B208-CC2F4008096C}">
            <xm:f>NOT(ISERROR(SEARCH($J$11="",G116)))</xm:f>
            <xm:f>$J$11=""</xm:f>
            <x14:dxf>
              <font>
                <color rgb="FF9C0006"/>
              </font>
              <fill>
                <patternFill>
                  <bgColor rgb="FFFFC7CE"/>
                </patternFill>
              </fill>
            </x14:dxf>
          </x14:cfRule>
          <xm:sqref>G116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E106-32AA-457E-81B9-427C5F115238}">
  <sheetPr codeName="Feuil8"/>
  <dimension ref="A1:G54"/>
  <sheetViews>
    <sheetView topLeftCell="A26" workbookViewId="0">
      <selection activeCell="B1" sqref="B1:B1048576"/>
    </sheetView>
  </sheetViews>
  <sheetFormatPr baseColWidth="10" defaultColWidth="11" defaultRowHeight="14.25"/>
  <cols>
    <col min="1" max="1" width="17.625" bestFit="1" customWidth="1"/>
    <col min="2" max="2" width="30.125" customWidth="1"/>
    <col min="3" max="3" width="13.625" customWidth="1"/>
    <col min="5" max="5" width="13.625" customWidth="1"/>
    <col min="7" max="7" width="29.125" bestFit="1" customWidth="1"/>
    <col min="9" max="9" width="15.5" bestFit="1" customWidth="1"/>
    <col min="14" max="14" width="16.5" bestFit="1" customWidth="1"/>
  </cols>
  <sheetData>
    <row r="1" spans="1:7">
      <c r="A1" s="93"/>
      <c r="E1" s="93"/>
      <c r="G1" s="93"/>
    </row>
    <row r="2" spans="1:7">
      <c r="A2" s="111" t="s">
        <v>63</v>
      </c>
      <c r="E2" s="93"/>
      <c r="G2" s="93"/>
    </row>
    <row r="3" spans="1:7">
      <c r="A3" s="111"/>
      <c r="B3" t="s">
        <v>64</v>
      </c>
      <c r="E3" s="93"/>
      <c r="G3" s="93"/>
    </row>
    <row r="4" spans="1:7">
      <c r="A4" s="111"/>
      <c r="B4" s="125" t="s">
        <v>158</v>
      </c>
      <c r="E4" s="93"/>
      <c r="G4" s="93"/>
    </row>
    <row r="5" spans="1:7" ht="42.75">
      <c r="A5" s="111"/>
      <c r="B5" s="126" t="s">
        <v>159</v>
      </c>
      <c r="E5" s="93"/>
      <c r="G5" s="93"/>
    </row>
    <row r="6" spans="1:7" ht="42.75">
      <c r="A6" s="111"/>
      <c r="B6" s="127" t="s">
        <v>160</v>
      </c>
      <c r="E6" s="93"/>
      <c r="G6" s="93"/>
    </row>
    <row r="7" spans="1:7">
      <c r="A7" s="111"/>
      <c r="E7" s="93"/>
      <c r="G7" s="93"/>
    </row>
    <row r="8" spans="1:7">
      <c r="B8" s="112" t="s">
        <v>65</v>
      </c>
      <c r="C8" s="45"/>
    </row>
    <row r="9" spans="1:7">
      <c r="B9" s="125" t="s">
        <v>158</v>
      </c>
      <c r="C9" s="45"/>
    </row>
    <row r="10" spans="1:7">
      <c r="B10" s="115" t="s">
        <v>161</v>
      </c>
      <c r="C10" s="45"/>
    </row>
    <row r="11" spans="1:7">
      <c r="B11" s="116" t="s">
        <v>162</v>
      </c>
      <c r="C11" s="45"/>
    </row>
    <row r="12" spans="1:7">
      <c r="B12" s="45"/>
      <c r="C12" s="45"/>
    </row>
    <row r="13" spans="1:7">
      <c r="B13" s="112" t="s">
        <v>66</v>
      </c>
      <c r="C13" s="45"/>
    </row>
    <row r="14" spans="1:7">
      <c r="B14" s="125" t="s">
        <v>158</v>
      </c>
      <c r="C14" s="45"/>
    </row>
    <row r="15" spans="1:7">
      <c r="B15" s="113" t="s">
        <v>163</v>
      </c>
      <c r="C15" s="45"/>
    </row>
    <row r="16" spans="1:7">
      <c r="B16" s="114" t="s">
        <v>164</v>
      </c>
      <c r="C16" s="45"/>
    </row>
    <row r="17" spans="1:3">
      <c r="B17" s="45"/>
      <c r="C17" s="45"/>
    </row>
    <row r="18" spans="1:3">
      <c r="B18" t="s">
        <v>67</v>
      </c>
      <c r="C18" s="45"/>
    </row>
    <row r="19" spans="1:3">
      <c r="B19" s="125" t="s">
        <v>158</v>
      </c>
      <c r="C19" s="45"/>
    </row>
    <row r="20" spans="1:3">
      <c r="B20" s="113" t="s">
        <v>165</v>
      </c>
      <c r="C20" s="45"/>
    </row>
    <row r="21" spans="1:3">
      <c r="B21" s="114" t="s">
        <v>166</v>
      </c>
      <c r="C21" s="45"/>
    </row>
    <row r="22" spans="1:3">
      <c r="B22" s="45"/>
      <c r="C22" s="45"/>
    </row>
    <row r="23" spans="1:3">
      <c r="A23" s="111" t="s">
        <v>68</v>
      </c>
      <c r="C23" s="45"/>
    </row>
    <row r="24" spans="1:3">
      <c r="B24" s="112" t="s">
        <v>69</v>
      </c>
      <c r="C24" s="45"/>
    </row>
    <row r="25" spans="1:3">
      <c r="B25" s="113" t="s">
        <v>167</v>
      </c>
      <c r="C25" s="45"/>
    </row>
    <row r="26" spans="1:3">
      <c r="B26" s="114" t="s">
        <v>168</v>
      </c>
      <c r="C26" s="45"/>
    </row>
    <row r="27" spans="1:3">
      <c r="C27" s="45"/>
    </row>
    <row r="28" spans="1:3">
      <c r="A28" t="s">
        <v>68</v>
      </c>
      <c r="B28" s="45"/>
      <c r="C28" s="45"/>
    </row>
    <row r="29" spans="1:3">
      <c r="B29" s="112" t="s">
        <v>70</v>
      </c>
      <c r="C29" s="45"/>
    </row>
    <row r="30" spans="1:3">
      <c r="B30" s="113" t="s">
        <v>169</v>
      </c>
      <c r="C30" s="45"/>
    </row>
    <row r="31" spans="1:3">
      <c r="B31" s="114" t="s">
        <v>170</v>
      </c>
      <c r="C31" s="45"/>
    </row>
    <row r="32" spans="1:3">
      <c r="C32" s="45"/>
    </row>
    <row r="33" spans="1:3">
      <c r="A33" s="111" t="s">
        <v>68</v>
      </c>
      <c r="C33" s="45"/>
    </row>
    <row r="34" spans="1:3">
      <c r="B34" t="s">
        <v>71</v>
      </c>
      <c r="C34" s="45"/>
    </row>
    <row r="35" spans="1:3">
      <c r="B35" s="125" t="s">
        <v>158</v>
      </c>
      <c r="C35" s="45"/>
    </row>
    <row r="36" spans="1:3">
      <c r="B36" s="113" t="s">
        <v>171</v>
      </c>
      <c r="C36" s="45"/>
    </row>
    <row r="37" spans="1:3">
      <c r="B37" s="113" t="s">
        <v>172</v>
      </c>
      <c r="C37" s="45"/>
    </row>
    <row r="38" spans="1:3">
      <c r="B38" s="113" t="s">
        <v>173</v>
      </c>
      <c r="C38" s="45"/>
    </row>
    <row r="39" spans="1:3">
      <c r="B39" s="113" t="s">
        <v>174</v>
      </c>
      <c r="C39" s="45"/>
    </row>
    <row r="40" spans="1:3">
      <c r="B40" s="114" t="s">
        <v>72</v>
      </c>
      <c r="C40" s="45"/>
    </row>
    <row r="41" spans="1:3">
      <c r="C41" s="45"/>
    </row>
    <row r="42" spans="1:3">
      <c r="B42" t="s">
        <v>12</v>
      </c>
      <c r="C42" s="45"/>
    </row>
    <row r="43" spans="1:3">
      <c r="B43" s="125" t="s">
        <v>158</v>
      </c>
      <c r="C43" s="45"/>
    </row>
    <row r="44" spans="1:3">
      <c r="B44" s="113" t="s">
        <v>175</v>
      </c>
      <c r="C44" s="45"/>
    </row>
    <row r="45" spans="1:3" ht="16.5">
      <c r="B45" s="113" t="s">
        <v>176</v>
      </c>
      <c r="C45" s="45"/>
    </row>
    <row r="46" spans="1:3">
      <c r="B46" s="113" t="s">
        <v>177</v>
      </c>
      <c r="C46" s="45"/>
    </row>
    <row r="47" spans="1:3">
      <c r="B47" s="114" t="s">
        <v>73</v>
      </c>
      <c r="C47" s="45"/>
    </row>
    <row r="48" spans="1:3">
      <c r="C48" s="45"/>
    </row>
    <row r="49" spans="1:2">
      <c r="A49" s="111" t="s">
        <v>74</v>
      </c>
    </row>
    <row r="50" spans="1:2">
      <c r="B50" s="112" t="s">
        <v>75</v>
      </c>
    </row>
    <row r="51" spans="1:2">
      <c r="B51" s="125" t="s">
        <v>158</v>
      </c>
    </row>
    <row r="52" spans="1:2">
      <c r="B52" s="113" t="s">
        <v>178</v>
      </c>
    </row>
    <row r="53" spans="1:2">
      <c r="B53" s="114" t="s">
        <v>179</v>
      </c>
    </row>
    <row r="54" spans="1:2">
      <c r="B54" s="4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 T a b l e a u 1 < / 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T a b l e O r d e r " > < C u s t o m C o n t e n t > < ! [ C D A T A [ T a b l e a u 1 ] ] > < / C u s t o m C o n t e n t > < / G e m i n i > 
</file>

<file path=customXml/item12.xml>��< ? x m l   v e r s i o n = " 1 . 0 "   e n c o d i n g = " U T F - 1 6 " ? > < G e m i n i   x m l n s = " h t t p : / / g e m i n i / p i v o t c u s t o m i z a t i o n / T a b l e X M L _ T a b l e a u 1 " > < C u s t o m C o n t e n t > < ! [ C D A T A [ < T a b l e W i d g e t G r i d S e r i a l i z a t i o n   x m l n s : x s i = " h t t p : / / w w w . w 3 . o r g / 2 0 0 1 / X M L S c h e m a - i n s t a n c e "   x m l n s : x s d = " h t t p : / / w w w . w 3 . o r g / 2 0 0 1 / X M L S c h e m a " > < C o l u m n S u g g e s t e d T y p e   / > < C o l u m n F o r m a t   / > < C o l u m n A c c u r a c y   / > < C o l u m n C u r r e n c y S y m b o l   / > < C o l u m n P o s i t i v e P a t t e r n   / > < C o l u m n N e g a t i v e P a t t e r n   / > < C o l u m n W i d t h s > < i t e m > < k e y > < s t r i n g > C o l o n n e 1 < / s t r i n g > < / k e y > < v a l u e > < i n t > 1 3 6 < / i n t > < / v a l u e > < / i t e m > < i t e m > < k e y > < s t r i n g > C o l o n n e 2 < / s t r i n g > < / k e y > < v a l u e > < i n t > 1 3 6 < / i n t > < / v a l u e > < / i t e m > < / C o l u m n W i d t h s > < C o l u m n D i s p l a y I n d e x > < i t e m > < k e y > < s t r i n g > C o l o n n e 1 < / s t r i n g > < / k e y > < v a l u e > < i n t > 0 < / i n t > < / v a l u e > < / i t e m > < i t e m > < k e y > < s t r i n g > C o l o n n e 2 < / s t r i n g > < / k e y > < v a l u e > < i n t > 1 < / 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S a n d b o x N o n E m p t y " > < C u s t o m C o n t e n t > < ! [ C D A T A [ 1 ] ] > < / C u s t o m C o n t e n t > < / G e m i n i > 
</file>

<file path=customXml/item16.xml>��< ? x m l   v e r s i o n = " 1 . 0 "   e n c o d i n g = " U T F - 1 6 " ? > < G e m i n i   x m l n s = " h t t p : / / g e m i n i / p i v o t c u s t o m i z a t i o n / P o w e r P i v o t V e r s i o n " > < C u s t o m C o n t e n t > < ! [ C D A T A [ 2 0 1 5 . 1 3 0 . 1 6 0 5 . 1 9 9 ] ] > < / 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 T a b l e a u 1 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 T a b l e a u 1 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 C o l u m n s \ C o l o n n e 1 < / K e y > < / D i a g r a m O b j e c t K e y > < D i a g r a m O b j e c t K e y > < K e y > C o l u m n s \ C o l o n n e 2 < / 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 C o l u m n s \ C o l o n n e 1 < / K e y > < / a : K e y > < a : V a l u e   i : t y p e = " M e a s u r e G r i d N o d e V i e w S t a t e " > < L a y e d O u t > t r u e < / L a y e d O u t > < / a : V a l u e > < / a : K e y V a l u e O f D i a g r a m O b j e c t K e y a n y T y p e z b w N T n L X > < a : K e y V a l u e O f D i a g r a m O b j e c t K e y a n y T y p e z b w N T n L X > < a : K e y > < K e y > C o l u m n s \ C o l o n n e 2 < / K e y > < / a : K e y > < a : V a l u e   i : t y p e = " M e a s u r e G r i d N o d e V i e w S t a t e " > < C o l u m n > 1 < / C o l u m n > < L a y e d O u t > t r u e < / L a y e d O u t > < / a : V a l u e > < / a : K e y V a l u e O f D i a g r a m O b j e c t K e y a n y T y p e z b w N T n L X > < / V i e w S t a t e s > < / D i a g r a m M a n a g e r . S e r i a l i z a b l e D i a g r a m > < / A r r a y O f D i a g r a m M a n a g e r . S e r i a l i z a b l e D i a g r a m > ] ] > < / C u s t o m C o n t e n t > < / G e m i n i > 
</file>

<file path=customXml/item19.xml><?xml version="1.0" encoding="utf-8"?>
<p:properties xmlns:p="http://schemas.microsoft.com/office/2006/metadata/properties" xmlns:xsi="http://www.w3.org/2001/XMLSchema-instance" xmlns:pc="http://schemas.microsoft.com/office/infopath/2007/PartnerControls">
  <documentManagement>
    <lcf76f155ced4ddcb4097134ff3c332f xmlns="b671e4ae-b606-4664-94ca-33f4e1ee5c43">
      <Terms xmlns="http://schemas.microsoft.com/office/infopath/2007/PartnerControls"/>
    </lcf76f155ced4ddcb4097134ff3c332f>
  </documentManagement>
</p:properties>
</file>

<file path=customXml/item2.xml>��< ? x m l   v e r s i o n = " 1 . 0 "   e n c o d i n g = " U T F - 1 6 " ? > < G e m i n i   x m l n s = " h t t p : / / g e m i n i / p i v o t c u s t o m i z a t i o n / C l i e n t W i n d o w X M L " > < C u s t o m C o n t e n t > < ! [ C D A T A [ T a b l e a u 1 ] ] > < / C u s t o m C o n t e n t > < / G e m i n i > 
</file>

<file path=customXml/item3.xml>��< ? x m l   v e r s i o n = " 1 . 0 "   e n c o d i n g = " U T F - 1 6 " ? > < G e m i n i   x m l n s = " h t t p : / / g e m i n i / p i v o t c u s t o m i z a t i o n / S h o w H i d d e n " > < C u s t o m C o n t e n t > < ! [ C D A T A [ T r u e ] ] > < / 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 2 0 2 1 - 1 1 - 2 2 T 1 0 : 0 5 : 0 4 . 4 6 2 5 2 1 1 - 0 5 : 0 0 < / L a s t P r o c e s s e d T i m e > < / D a t a M o d e l i n g S a n d b o x . S e r i a l i z e d S a n d b o x E r r o r C a c h 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Document" ma:contentTypeID="0x010100C7C95F529B0A8544A37317541C709005" ma:contentTypeVersion="9" ma:contentTypeDescription="Crée un document." ma:contentTypeScope="" ma:versionID="7990dbf8ae55ff2821dbffa215f10c49">
  <xsd:schema xmlns:xsd="http://www.w3.org/2001/XMLSchema" xmlns:xs="http://www.w3.org/2001/XMLSchema" xmlns:p="http://schemas.microsoft.com/office/2006/metadata/properties" xmlns:ns2="b671e4ae-b606-4664-94ca-33f4e1ee5c43" targetNamespace="http://schemas.microsoft.com/office/2006/metadata/properties" ma:root="true" ma:fieldsID="a0afffa652ebf6771b39854363d7ef1b" ns2:_="">
    <xsd:import namespace="b671e4ae-b606-4664-94ca-33f4e1ee5c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1e4ae-b606-4664-94ca-33f4e1ee5c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060fd4b1-590a-4863-a642-a3a7f8f6c15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 T a b l e a u 1 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 T a b l e a u 1 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 C o l u m n s \ C o l o n n e 1 < / K e y > < / a : K e y > < a : V a l u e   i : t y p e = " T a b l e W i d g e t B a s e V i e w S t a t e " / > < / a : K e y V a l u e O f D i a g r a m O b j e c t K e y a n y T y p e z b w N T n L X > < a : K e y V a l u e O f D i a g r a m O b j e c t K e y a n y T y p e z b w N T n L X > < a : K e y > < K e y > C o l u m n s \ C o l o n n e 2 < / 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9E75C8B7-BC06-4080-913C-A1D672038C51}">
  <ds:schemaRefs>
    <ds:schemaRef ds:uri="http://gemini/pivotcustomization/ShowImplicitMeasures"/>
  </ds:schemaRefs>
</ds:datastoreItem>
</file>

<file path=customXml/itemProps10.xml><?xml version="1.0" encoding="utf-8"?>
<ds:datastoreItem xmlns:ds="http://schemas.openxmlformats.org/officeDocument/2006/customXml" ds:itemID="{D9519BEB-5BBA-46CF-BDB3-4F9E4DEFABD5}">
  <ds:schemaRefs>
    <ds:schemaRef ds:uri="http://gemini/pivotcustomization/MeasureGridState"/>
  </ds:schemaRefs>
</ds:datastoreItem>
</file>

<file path=customXml/itemProps11.xml><?xml version="1.0" encoding="utf-8"?>
<ds:datastoreItem xmlns:ds="http://schemas.openxmlformats.org/officeDocument/2006/customXml" ds:itemID="{82D0FEBA-060E-48D0-AED0-F0977F625B1C}">
  <ds:schemaRefs>
    <ds:schemaRef ds:uri="http://gemini/pivotcustomization/TableOrder"/>
  </ds:schemaRefs>
</ds:datastoreItem>
</file>

<file path=customXml/itemProps12.xml><?xml version="1.0" encoding="utf-8"?>
<ds:datastoreItem xmlns:ds="http://schemas.openxmlformats.org/officeDocument/2006/customXml" ds:itemID="{0630C1B8-0138-4AD8-8244-C7786ABE2D68}">
  <ds:schemaRefs>
    <ds:schemaRef ds:uri="http://gemini/pivotcustomization/TableXML_Tableau1"/>
  </ds:schemaRefs>
</ds:datastoreItem>
</file>

<file path=customXml/itemProps13.xml><?xml version="1.0" encoding="utf-8"?>
<ds:datastoreItem xmlns:ds="http://schemas.openxmlformats.org/officeDocument/2006/customXml" ds:itemID="{17F8BFF3-1289-4775-9C40-9F9F2FBE3294}">
  <ds:schemaRefs>
    <ds:schemaRef ds:uri="http://gemini/pivotcustomization/LinkedTableUpdateMode"/>
  </ds:schemaRefs>
</ds:datastoreItem>
</file>

<file path=customXml/itemProps14.xml><?xml version="1.0" encoding="utf-8"?>
<ds:datastoreItem xmlns:ds="http://schemas.openxmlformats.org/officeDocument/2006/customXml" ds:itemID="{B96E7D00-AC3C-4E1C-B279-36EC48CA6D48}">
  <ds:schemaRefs>
    <ds:schemaRef ds:uri="http://gemini/pivotcustomization/RelationshipAutoDetectionEnabled"/>
  </ds:schemaRefs>
</ds:datastoreItem>
</file>

<file path=customXml/itemProps15.xml><?xml version="1.0" encoding="utf-8"?>
<ds:datastoreItem xmlns:ds="http://schemas.openxmlformats.org/officeDocument/2006/customXml" ds:itemID="{EB7FD6E0-287D-4557-B28B-61D22ADD1E2C}">
  <ds:schemaRefs>
    <ds:schemaRef ds:uri="http://gemini/pivotcustomization/SandboxNonEmpty"/>
  </ds:schemaRefs>
</ds:datastoreItem>
</file>

<file path=customXml/itemProps16.xml><?xml version="1.0" encoding="utf-8"?>
<ds:datastoreItem xmlns:ds="http://schemas.openxmlformats.org/officeDocument/2006/customXml" ds:itemID="{D66C4AC0-FF7F-4B19-8845-59C531E330F3}">
  <ds:schemaRefs>
    <ds:schemaRef ds:uri="http://gemini/pivotcustomization/PowerPivotVersion"/>
  </ds:schemaRefs>
</ds:datastoreItem>
</file>

<file path=customXml/itemProps17.xml><?xml version="1.0" encoding="utf-8"?>
<ds:datastoreItem xmlns:ds="http://schemas.openxmlformats.org/officeDocument/2006/customXml" ds:itemID="{EF9EEF87-39A5-4248-9112-36D4C2670B03}">
  <ds:schemaRefs>
    <ds:schemaRef ds:uri="http://gemini/pivotcustomization/FormulaBarState"/>
  </ds:schemaRefs>
</ds:datastoreItem>
</file>

<file path=customXml/itemProps18.xml><?xml version="1.0" encoding="utf-8"?>
<ds:datastoreItem xmlns:ds="http://schemas.openxmlformats.org/officeDocument/2006/customXml" ds:itemID="{9658EC3C-A247-4ECB-9D30-C89ED6EC1821}">
  <ds:schemaRefs>
    <ds:schemaRef ds:uri="http://gemini/pivotcustomization/Diagrams"/>
  </ds:schemaRefs>
</ds:datastoreItem>
</file>

<file path=customXml/itemProps19.xml><?xml version="1.0" encoding="utf-8"?>
<ds:datastoreItem xmlns:ds="http://schemas.openxmlformats.org/officeDocument/2006/customXml" ds:itemID="{4AF30555-CB65-4FAC-AA68-3B3CEBA1EA9F}">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http://www.w3.org/XML/1998/namespace"/>
    <ds:schemaRef ds:uri="http://purl.org/dc/terms/"/>
    <ds:schemaRef ds:uri="http://schemas.microsoft.com/office/2006/metadata/properties"/>
    <ds:schemaRef ds:uri="b671e4ae-b606-4664-94ca-33f4e1ee5c43"/>
  </ds:schemaRefs>
</ds:datastoreItem>
</file>

<file path=customXml/itemProps2.xml><?xml version="1.0" encoding="utf-8"?>
<ds:datastoreItem xmlns:ds="http://schemas.openxmlformats.org/officeDocument/2006/customXml" ds:itemID="{E36C7AE0-9A1D-4CD8-9BFF-1273500A9EE0}">
  <ds:schemaRefs>
    <ds:schemaRef ds:uri="http://gemini/pivotcustomization/ClientWindowXML"/>
  </ds:schemaRefs>
</ds:datastoreItem>
</file>

<file path=customXml/itemProps3.xml><?xml version="1.0" encoding="utf-8"?>
<ds:datastoreItem xmlns:ds="http://schemas.openxmlformats.org/officeDocument/2006/customXml" ds:itemID="{12438383-2012-418A-9DBB-D16A18271B52}">
  <ds:schemaRefs>
    <ds:schemaRef ds:uri="http://gemini/pivotcustomization/ShowHidden"/>
  </ds:schemaRefs>
</ds:datastoreItem>
</file>

<file path=customXml/itemProps4.xml><?xml version="1.0" encoding="utf-8"?>
<ds:datastoreItem xmlns:ds="http://schemas.openxmlformats.org/officeDocument/2006/customXml" ds:itemID="{99531DD6-35EC-4DE4-81C5-8A63122BE14E}">
  <ds:schemaRefs>
    <ds:schemaRef ds:uri="http://gemini/pivotcustomization/ErrorCache"/>
  </ds:schemaRefs>
</ds:datastoreItem>
</file>

<file path=customXml/itemProps5.xml><?xml version="1.0" encoding="utf-8"?>
<ds:datastoreItem xmlns:ds="http://schemas.openxmlformats.org/officeDocument/2006/customXml" ds:itemID="{C7447367-9766-44AD-B9C4-45FA462631DE}">
  <ds:schemaRefs>
    <ds:schemaRef ds:uri="http://schemas.microsoft.com/sharepoint/v3/contenttype/forms"/>
  </ds:schemaRefs>
</ds:datastoreItem>
</file>

<file path=customXml/itemProps6.xml><?xml version="1.0" encoding="utf-8"?>
<ds:datastoreItem xmlns:ds="http://schemas.openxmlformats.org/officeDocument/2006/customXml" ds:itemID="{B159273B-CAE9-44F3-ADAE-E79A23803B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1e4ae-b606-4664-94ca-33f4e1ee5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DE1D6703-5C92-420E-AFBA-276598688F81}">
  <ds:schemaRefs>
    <ds:schemaRef ds:uri="http://gemini/pivotcustomization/ManualCalcMode"/>
  </ds:schemaRefs>
</ds:datastoreItem>
</file>

<file path=customXml/itemProps8.xml><?xml version="1.0" encoding="utf-8"?>
<ds:datastoreItem xmlns:ds="http://schemas.openxmlformats.org/officeDocument/2006/customXml" ds:itemID="{2CF98C36-3EAB-4F15-88EF-D907DB109810}">
  <ds:schemaRefs>
    <ds:schemaRef ds:uri="http://gemini/pivotcustomization/IsSandboxEmbedded"/>
  </ds:schemaRefs>
</ds:datastoreItem>
</file>

<file path=customXml/itemProps9.xml><?xml version="1.0" encoding="utf-8"?>
<ds:datastoreItem xmlns:ds="http://schemas.openxmlformats.org/officeDocument/2006/customXml" ds:itemID="{8CE303CF-1891-4482-9975-423EE3C6B799}">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0.Étapes</vt:lpstr>
      <vt:lpstr>1.Application for admissibility</vt:lpstr>
      <vt:lpstr>2. Detailed report of costs</vt:lpstr>
      <vt:lpstr>3. Summary of measures covered </vt:lpstr>
      <vt:lpstr>4. Request for payment of finan</vt:lpstr>
      <vt:lpstr>Appendix 1 - Bill template</vt:lpstr>
      <vt:lpstr>Appendix 2 - Monitoring plan</vt:lpstr>
      <vt:lpstr>Appendix 3 - Report on Savings </vt:lpstr>
      <vt:lpstr>Y.Menus déroulants</vt:lpstr>
      <vt:lpstr>'1.Application for admissibility'!Impression_des_titres</vt:lpstr>
      <vt:lpstr>'Appendix 1 - Bill template'!Imputation</vt:lpstr>
      <vt:lpstr>'Appendix 1 - Bill template'!TPS</vt:lpstr>
      <vt:lpstr>'Appendix 1 - Bill template'!TVQ</vt:lpstr>
      <vt:lpstr>'1.Application for admissibility'!Zone_d_impression</vt:lpstr>
      <vt:lpstr>'4. Request for payment of finan'!Zone_d_impression</vt:lpstr>
      <vt:lpstr>'Appendix 1 - Bill template'!Zone_d_impression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Théorêt Mélissa</dc:creator>
  <cp:keywords>9020</cp:keywords>
  <dc:description/>
  <cp:lastModifiedBy>Leblond Elisabel</cp:lastModifiedBy>
  <cp:revision/>
  <dcterms:created xsi:type="dcterms:W3CDTF">2019-12-16T14:30:23Z</dcterms:created>
  <dcterms:modified xsi:type="dcterms:W3CDTF">2025-05-01T13:20:45Z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0x010100C7C95F529B0A8544A37317541C709005</vt:lpwstr>
  </property>
  <property fmtid="{D5CDD505-2E9C-101B-9397-08002B2CF9AE}" pid="3" name="MediaServiceImageTags">
    <vt:lpwstr/>
  </property>
</Properties>
</file>